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рмония\Desktop\Рабочий стол\УЧЕБНЫЕ ПЛАНЫ\УЧЕБНЫЕ ПЛАНЫ 2021\МУЗЫКАНТЫ\ОРП\Новая папка\"/>
    </mc:Choice>
  </mc:AlternateContent>
  <bookViews>
    <workbookView xWindow="0" yWindow="0" windowWidth="20490" windowHeight="7530" firstSheet="1" activeTab="1"/>
  </bookViews>
  <sheets>
    <sheet name="график" sheetId="4" r:id="rId1"/>
    <sheet name="график (3)" sheetId="6" r:id="rId2"/>
    <sheet name="ПЛАН (3)" sheetId="10" r:id="rId3"/>
    <sheet name="примечание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0" i="6" l="1"/>
  <c r="BD20" i="6"/>
  <c r="BE20" i="6"/>
  <c r="BF20" i="6"/>
  <c r="BG20" i="6"/>
  <c r="F20" i="10" l="1"/>
  <c r="D20" i="10" s="1"/>
  <c r="C20" i="10" s="1"/>
  <c r="F21" i="10"/>
  <c r="D21" i="10" s="1"/>
  <c r="C21" i="10" s="1"/>
  <c r="J22" i="10"/>
  <c r="K22" i="10"/>
  <c r="L22" i="10"/>
  <c r="F19" i="10" l="1"/>
  <c r="G18" i="10"/>
  <c r="Q27" i="10" l="1"/>
  <c r="Q25" i="10"/>
  <c r="S11" i="10"/>
  <c r="Q11" i="10"/>
  <c r="D19" i="10" l="1"/>
  <c r="C19" i="10" s="1"/>
  <c r="F17" i="10"/>
  <c r="D18" i="10"/>
  <c r="D17" i="10" s="1"/>
  <c r="J23" i="10" s="1"/>
  <c r="G17" i="10"/>
  <c r="C18" i="10" l="1"/>
  <c r="E22" i="10"/>
  <c r="E15" i="10"/>
  <c r="P16" i="10" s="1"/>
  <c r="C15" i="10"/>
  <c r="C23" i="10" s="1"/>
  <c r="D15" i="10"/>
  <c r="D23" i="10" s="1"/>
  <c r="L23" i="10"/>
  <c r="K23" i="10"/>
  <c r="BG18" i="6" l="1"/>
  <c r="BG19" i="6"/>
  <c r="BG17" i="6"/>
  <c r="C16" i="6" l="1"/>
  <c r="D16" i="6" s="1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AE16" i="6"/>
  <c r="BB20" i="6"/>
  <c r="BE18" i="4" l="1"/>
  <c r="AF13" i="4"/>
  <c r="E13" i="4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D13" i="4"/>
</calcChain>
</file>

<file path=xl/sharedStrings.xml><?xml version="1.0" encoding="utf-8"?>
<sst xmlns="http://schemas.openxmlformats.org/spreadsheetml/2006/main" count="426" uniqueCount="207">
  <si>
    <t>Наименование частей, предметных областей, разделов и учебных предметов</t>
  </si>
  <si>
    <t>Распределение по годам обучения</t>
  </si>
  <si>
    <t>1-й класс</t>
  </si>
  <si>
    <t>3-й класс</t>
  </si>
  <si>
    <t>Количество недель аудиторных занятий</t>
  </si>
  <si>
    <t>Недельная нагрузка в часах</t>
  </si>
  <si>
    <t>Годовой объем в неделях</t>
  </si>
  <si>
    <t>Максимальная учебная нагрузка</t>
  </si>
  <si>
    <t xml:space="preserve"> </t>
  </si>
  <si>
    <t xml:space="preserve">Итоговая аттестация </t>
  </si>
  <si>
    <t>Резерв учебного времени</t>
  </si>
  <si>
    <t xml:space="preserve">Муниципальное автономное образовательное учреждение дополнительного образования детей
</t>
  </si>
  <si>
    <t>«Детская школа искусств «Гармония»</t>
  </si>
  <si>
    <t>_________________Е.Ю. Новакаускене</t>
  </si>
  <si>
    <t>"___"__________________2016г.</t>
  </si>
  <si>
    <t>Утверждаю: Директор МАОУ ДОД ДШИ "Гармония"</t>
  </si>
  <si>
    <t>ГРАФИК УЧЕБНОГО ПРОЦЕССА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</si>
  <si>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</si>
  <si>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</si>
  <si>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</si>
  <si>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</si>
  <si>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</si>
  <si>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</si>
  <si>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</si>
  <si>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</si>
  <si>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</si>
  <si>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</si>
  <si>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</si>
  <si>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</si>
  <si>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</si>
  <si>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1-4</t>
  </si>
  <si>
    <t>5-11</t>
  </si>
  <si>
    <t>12-18</t>
  </si>
  <si>
    <t>19-25</t>
  </si>
  <si>
    <t>26-2</t>
  </si>
  <si>
    <t>3-9</t>
  </si>
  <si>
    <t>10-16</t>
  </si>
  <si>
    <t>17-23</t>
  </si>
  <si>
    <t>24-30</t>
  </si>
  <si>
    <t>31-6</t>
  </si>
  <si>
    <t>7-13</t>
  </si>
  <si>
    <t>14-20</t>
  </si>
  <si>
    <t>21-27</t>
  </si>
  <si>
    <t>28-4</t>
  </si>
  <si>
    <t>26-1</t>
  </si>
  <si>
    <t>2-8</t>
  </si>
  <si>
    <t>9-15</t>
  </si>
  <si>
    <t>16-22</t>
  </si>
  <si>
    <t>23-29</t>
  </si>
  <si>
    <t>30-5</t>
  </si>
  <si>
    <t>6-12</t>
  </si>
  <si>
    <t>13-19</t>
  </si>
  <si>
    <t>20-26</t>
  </si>
  <si>
    <t>27-4</t>
  </si>
  <si>
    <t>30-6</t>
  </si>
  <si>
    <t>28-3</t>
  </si>
  <si>
    <t>4-10</t>
  </si>
  <si>
    <t>11-17</t>
  </si>
  <si>
    <t>18-24</t>
  </si>
  <si>
    <t>25-1</t>
  </si>
  <si>
    <t>2--8</t>
  </si>
  <si>
    <t>недели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</si>
  <si>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</si>
  <si>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</si>
  <si>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</si>
  <si>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</si>
  <si>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</si>
  <si>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</si>
  <si>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</si>
  <si>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</si>
  <si>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</si>
  <si>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</si>
  <si>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</si>
  <si>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</si>
  <si>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</si>
  <si>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</si>
  <si>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</si>
  <si>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</si>
  <si>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</si>
  <si>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</si>
  <si>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Изобразительное искусство</t>
  </si>
  <si>
    <t>І</t>
  </si>
  <si>
    <t>К</t>
  </si>
  <si>
    <t></t>
  </si>
  <si>
    <t>Р</t>
  </si>
  <si>
    <t>II</t>
  </si>
  <si>
    <t>О</t>
  </si>
  <si>
    <t>III</t>
  </si>
  <si>
    <t>IV</t>
  </si>
  <si>
    <t>V</t>
  </si>
  <si>
    <t>И</t>
  </si>
  <si>
    <t>*</t>
  </si>
  <si>
    <t>Условные обозначения</t>
  </si>
  <si>
    <t>Пленерная практика</t>
  </si>
  <si>
    <t>Учебные занятия</t>
  </si>
  <si>
    <t>Итоговая аттестация</t>
  </si>
  <si>
    <t>Оценивание результатов временного этапа (полугодие)</t>
  </si>
  <si>
    <t>K</t>
  </si>
  <si>
    <t>Каникулы</t>
  </si>
  <si>
    <t>Промежуточная аттестация</t>
  </si>
  <si>
    <t>Резерв времени</t>
  </si>
  <si>
    <t>Срок обучения - 5 лет</t>
  </si>
  <si>
    <t>Дополнительная предпрофессиональная общеобразовательная программа в области изобразительного искусства "Живопись"</t>
  </si>
  <si>
    <t xml:space="preserve">Нормативный срок обучения - </t>
  </si>
  <si>
    <t>"   "</t>
  </si>
  <si>
    <t>График учебного процесса</t>
  </si>
  <si>
    <t>1. График учебного процесса</t>
  </si>
  <si>
    <t>2. Сводные данные по бюджету времени</t>
  </si>
  <si>
    <t>Аудиторные занятия</t>
  </si>
  <si>
    <t>Каникулы, нед.</t>
  </si>
  <si>
    <t>Всего недель</t>
  </si>
  <si>
    <t>Директор</t>
  </si>
  <si>
    <t>Промежуточная аттестация , нед.</t>
  </si>
  <si>
    <r>
      <t xml:space="preserve">Форма   обучения   -    </t>
    </r>
    <r>
      <rPr>
        <b/>
        <sz val="10"/>
        <rFont val="Times New Roman"/>
        <family val="1"/>
        <charset val="204"/>
      </rPr>
      <t>очная</t>
    </r>
  </si>
  <si>
    <t xml:space="preserve">          </t>
  </si>
  <si>
    <t>(Е.Ю. Новакаускене)</t>
  </si>
  <si>
    <t>Условные обозначения:</t>
  </si>
  <si>
    <t>Утверждаю: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</si>
  <si>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</si>
  <si>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</si>
  <si>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</si>
  <si>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</si>
  <si>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</si>
  <si>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</si>
  <si>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</si>
  <si>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</si>
  <si>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</si>
  <si>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</si>
  <si>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</si>
  <si>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</si>
  <si>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</si>
  <si>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</si>
  <si>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</si>
  <si>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</si>
  <si>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</si>
  <si>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</si>
  <si>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</si>
  <si>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</si>
  <si>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</si>
  <si>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</si>
  <si>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</si>
  <si>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</si>
  <si>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</si>
  <si>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</si>
  <si>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</si>
  <si>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</si>
  <si>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</si>
  <si>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</si>
  <si>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</si>
  <si>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</si>
  <si>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</si>
  <si>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</si>
  <si>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</si>
  <si>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</si>
  <si>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</si>
  <si>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</si>
  <si>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</si>
  <si>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</si>
  <si>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</si>
  <si>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</si>
  <si>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</si>
  <si>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Индекс предметных областей, разделов  и учебных предметов</t>
  </si>
  <si>
    <t>(в часах)</t>
  </si>
  <si>
    <t> Трудоемкость в часах</t>
  </si>
  <si>
    <t>Групповые занятия</t>
  </si>
  <si>
    <t>Мелкогрупповые занятия</t>
  </si>
  <si>
    <t>Индивидуальные занятия</t>
  </si>
  <si>
    <t>Зачеты, контрольные</t>
  </si>
  <si>
    <t xml:space="preserve">Экзамены </t>
  </si>
  <si>
    <t> 2-й  класс</t>
  </si>
  <si>
    <t>Структура и объем ОП</t>
  </si>
  <si>
    <t>Обязательная часть</t>
  </si>
  <si>
    <t>А.04.00.</t>
  </si>
  <si>
    <t>Аттестация</t>
  </si>
  <si>
    <t>ПА.04.01.</t>
  </si>
  <si>
    <t>Промежуточная (экзаменационная)</t>
  </si>
  <si>
    <t>ИА.04.02.</t>
  </si>
  <si>
    <t>Самостоятельная работа</t>
  </si>
  <si>
    <t>(по полугодиям)</t>
  </si>
  <si>
    <t>Классы</t>
  </si>
  <si>
    <t>=</t>
  </si>
  <si>
    <t>э</t>
  </si>
  <si>
    <t xml:space="preserve"> УЧЕБНЫЙ ПЛАН</t>
  </si>
  <si>
    <t>Утверждаю: Директор МАУ ДО ДШИ "Гармония"</t>
  </si>
  <si>
    <t>Заместитель директора по УМР____________________________________С.П. Чехова</t>
  </si>
  <si>
    <t xml:space="preserve">II </t>
  </si>
  <si>
    <t>УП.01</t>
  </si>
  <si>
    <t>УП.02</t>
  </si>
  <si>
    <t>УП.03</t>
  </si>
  <si>
    <t>УП.04</t>
  </si>
  <si>
    <t>Аудиторная нагрузка:</t>
  </si>
  <si>
    <t>Максимальная нагрузка :</t>
  </si>
  <si>
    <t>2,4,6</t>
  </si>
  <si>
    <t>Музыкальная литература (слушание музыки)</t>
  </si>
  <si>
    <t xml:space="preserve">Музыкальный инструмент </t>
  </si>
  <si>
    <t>Коллективное музицирование (сводный хор)</t>
  </si>
  <si>
    <t>МУНИЦИПАЛЬНОЕ АВТОНОМНОЕ УЧРЕЖДЕНИЕ ДОПОЛНИТЕЛЬНОГО ОБРАЗОВАНИЯ ГОРОДА ТЮМЕНИ</t>
  </si>
  <si>
    <t xml:space="preserve">МУНИЦИПАЛЬНОЕ АВТОНОМНОЕ УЧРЕЖДЕНИЕ ДОПОЛНИТЕЛЬНОГО ОБРАЗОВАНИЯ ГОРОДА ТЮМЕНИ
</t>
  </si>
  <si>
    <r>
      <t xml:space="preserve">                                                                                                Примечание к учебному плану.
    </t>
    </r>
    <r>
      <rPr>
        <sz val="12"/>
        <color theme="1"/>
        <rFont val="Times New Roman"/>
        <family val="1"/>
        <charset val="204"/>
      </rPr>
      <t xml:space="preserve">Выпускники IV класса могут считаться окончившими полный курс школы искусств.По окончании освоения общеразвивающих программ в области музыкального искусства выпускникам выдаётся документ, форма которого разрабатывается школой искусств самостоятельно.   
1. Количественный состав групп по сольфеджио, музыкальной литературе и ритмике в среднем от 4 до 10 человек
2. Количественный состав групп по хору в среднем 11 чел., по оркестру - в среднем 6 чел., по ансамблям - от 2 человек.
3. Помимо регулярных занятий оркестра и хора, предусмотренных учебным планом, 1 раз в месяц проводятся 2- часовые сводные занятия оркестра (так же и хора, отдельно - младшего и старшего).
</t>
    </r>
  </si>
  <si>
    <t>3 года</t>
  </si>
  <si>
    <t xml:space="preserve"> Дополнительная общеразвивающая программа в области музыкального искусства "Основы инструментального исполнительства"</t>
  </si>
  <si>
    <t>(стартовый модуль)</t>
  </si>
  <si>
    <t>по общеразвивающей программе в области музыкального искусства "Основы инструментального исполнительства" (стартовый модуль)</t>
  </si>
  <si>
    <t>Основы музыкальной грамоты</t>
  </si>
  <si>
    <t>Нормативный срок обучения  - 3 года</t>
  </si>
  <si>
    <t>"___"__________________2___г.</t>
  </si>
  <si>
    <t>2___г.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</si>
</sst>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Courier New Cyr"/>
      <family val="3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5"/>
      <color indexed="8"/>
      <name val="Times New Roman Cyr"/>
      <family val="1"/>
      <charset val="204"/>
    </font>
    <font>
      <sz val="8"/>
      <color indexed="8"/>
      <name val="Arial Cyr"/>
      <family val="2"/>
      <charset val="204"/>
    </font>
    <font>
      <b/>
      <sz val="12"/>
      <name val="Times New Roman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9"/>
      <name val="Symbol"/>
      <family val="1"/>
      <charset val="2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color indexed="8"/>
      <name val="Arial Cyr"/>
    </font>
    <font>
      <b/>
      <sz val="10"/>
      <name val="Arial Cyr"/>
      <charset val="204"/>
    </font>
    <font>
      <sz val="12"/>
      <name val="Symbol"/>
      <family val="1"/>
      <charset val="2"/>
    </font>
    <font>
      <sz val="9"/>
      <color indexed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color indexed="8"/>
      <name val="Arial Cyr"/>
      <charset val="204"/>
    </font>
    <font>
      <b/>
      <sz val="11"/>
      <color indexed="8"/>
      <name val="Arial Cyr"/>
      <charset val="204"/>
    </font>
    <font>
      <b/>
      <sz val="9"/>
      <name val="Lucida Sans Unicode"/>
      <family val="2"/>
      <charset val="204"/>
    </font>
    <font>
      <shadow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9"/>
      <name val="Arial"/>
      <family val="2"/>
      <charset val="204"/>
    </font>
    <font>
      <sz val="6"/>
      <color indexed="8"/>
      <name val="Times New Roman Cyr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family val="2"/>
      <charset val="204"/>
    </font>
    <font>
      <b/>
      <sz val="9"/>
      <color indexed="8"/>
      <name val="Arial Cy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Border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/>
    <xf numFmtId="0" fontId="3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/>
    <xf numFmtId="0" fontId="0" fillId="2" borderId="0" xfId="0" applyFill="1" applyBorder="1"/>
    <xf numFmtId="0" fontId="13" fillId="0" borderId="11" xfId="0" applyFont="1" applyBorder="1" applyAlignment="1">
      <alignment horizontal="centerContinuous"/>
    </xf>
    <xf numFmtId="0" fontId="13" fillId="0" borderId="11" xfId="0" quotePrefix="1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49" fontId="14" fillId="0" borderId="5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19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/>
    <xf numFmtId="0" fontId="21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0" fillId="0" borderId="8" xfId="0" applyFont="1" applyFill="1" applyBorder="1" applyAlignment="1"/>
    <xf numFmtId="0" fontId="24" fillId="0" borderId="0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25" fillId="0" borderId="0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/>
    <xf numFmtId="0" fontId="2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7" fillId="0" borderId="0" xfId="0" applyFont="1" applyAlignment="1"/>
    <xf numFmtId="0" fontId="0" fillId="0" borderId="0" xfId="0" applyAlignment="1"/>
    <xf numFmtId="0" fontId="28" fillId="0" borderId="0" xfId="0" applyFont="1" applyAlignment="1"/>
    <xf numFmtId="0" fontId="6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/>
    <xf numFmtId="0" fontId="29" fillId="0" borderId="0" xfId="0" applyFont="1" applyAlignment="1"/>
    <xf numFmtId="0" fontId="21" fillId="0" borderId="0" xfId="0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  <xf numFmtId="0" fontId="28" fillId="0" borderId="0" xfId="0" applyFont="1" applyBorder="1" applyAlignment="1"/>
    <xf numFmtId="0" fontId="30" fillId="0" borderId="0" xfId="0" applyNumberFormat="1" applyFont="1" applyFill="1" applyBorder="1" applyAlignment="1" applyProtection="1">
      <alignment horizontal="center"/>
    </xf>
    <xf numFmtId="0" fontId="31" fillId="0" borderId="1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/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37" fillId="0" borderId="0" xfId="0" applyFont="1" applyAlignment="1"/>
    <xf numFmtId="0" fontId="29" fillId="0" borderId="0" xfId="0" applyFont="1" applyBorder="1" applyAlignment="1">
      <alignment horizontal="left"/>
    </xf>
    <xf numFmtId="0" fontId="24" fillId="0" borderId="0" xfId="0" applyFont="1" applyAlignment="1"/>
    <xf numFmtId="0" fontId="36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36" fillId="0" borderId="1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6" fillId="0" borderId="0" xfId="0" applyFont="1" applyAlignment="1"/>
    <xf numFmtId="0" fontId="39" fillId="0" borderId="0" xfId="0" applyFont="1" applyAlignment="1"/>
    <xf numFmtId="0" fontId="41" fillId="0" borderId="0" xfId="0" applyFont="1"/>
    <xf numFmtId="0" fontId="42" fillId="0" borderId="0" xfId="0" applyFont="1"/>
    <xf numFmtId="0" fontId="42" fillId="0" borderId="0" xfId="0" applyFont="1" applyAlignment="1"/>
    <xf numFmtId="0" fontId="30" fillId="0" borderId="1" xfId="0" applyFont="1" applyFill="1" applyBorder="1" applyAlignment="1">
      <alignment horizontal="center"/>
    </xf>
    <xf numFmtId="0" fontId="43" fillId="0" borderId="1" xfId="0" applyFont="1" applyFill="1" applyBorder="1" applyAlignment="1"/>
    <xf numFmtId="0" fontId="21" fillId="0" borderId="1" xfId="0" applyFont="1" applyFill="1" applyBorder="1" applyAlignment="1"/>
    <xf numFmtId="0" fontId="44" fillId="0" borderId="1" xfId="0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7" xfId="0" applyFont="1" applyBorder="1" applyAlignment="1"/>
    <xf numFmtId="0" fontId="28" fillId="0" borderId="0" xfId="0" applyFont="1" applyAlignment="1">
      <alignment horizontal="left"/>
    </xf>
    <xf numFmtId="0" fontId="47" fillId="0" borderId="0" xfId="0" applyFont="1" applyAlignment="1"/>
    <xf numFmtId="0" fontId="28" fillId="0" borderId="0" xfId="0" applyFont="1" applyBorder="1" applyAlignment="1">
      <alignment horizontal="left"/>
    </xf>
    <xf numFmtId="0" fontId="48" fillId="0" borderId="0" xfId="0" applyFont="1" applyBorder="1" applyAlignment="1"/>
    <xf numFmtId="0" fontId="11" fillId="0" borderId="0" xfId="0" applyFont="1" applyBorder="1" applyAlignment="1"/>
    <xf numFmtId="0" fontId="47" fillId="0" borderId="0" xfId="0" applyFont="1" applyBorder="1" applyAlignment="1"/>
    <xf numFmtId="0" fontId="1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0" fillId="0" borderId="7" xfId="0" applyFont="1" applyBorder="1" applyAlignment="1"/>
    <xf numFmtId="0" fontId="10" fillId="0" borderId="0" xfId="0" applyFont="1" applyAlignment="1"/>
    <xf numFmtId="0" fontId="3" fillId="0" borderId="7" xfId="0" applyFont="1" applyBorder="1" applyAlignment="1"/>
    <xf numFmtId="0" fontId="20" fillId="0" borderId="0" xfId="0" applyFont="1" applyAlignment="1"/>
    <xf numFmtId="0" fontId="50" fillId="0" borderId="0" xfId="0" applyFont="1" applyAlignment="1"/>
    <xf numFmtId="0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51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/>
    <xf numFmtId="0" fontId="2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0" fontId="53" fillId="0" borderId="7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2" fillId="0" borderId="1" xfId="0" applyFont="1" applyBorder="1" applyAlignment="1">
      <alignment horizontal="center"/>
    </xf>
    <xf numFmtId="164" fontId="40" fillId="0" borderId="1" xfId="0" applyNumberFormat="1" applyFont="1" applyBorder="1" applyAlignment="1">
      <alignment horizontal="center"/>
    </xf>
    <xf numFmtId="49" fontId="40" fillId="0" borderId="1" xfId="0" applyNumberFormat="1" applyFont="1" applyBorder="1" applyAlignment="1">
      <alignment horizontal="center"/>
    </xf>
    <xf numFmtId="0" fontId="40" fillId="0" borderId="1" xfId="0" applyNumberFormat="1" applyFont="1" applyBorder="1" applyAlignment="1">
      <alignment horizontal="center"/>
    </xf>
    <xf numFmtId="165" fontId="41" fillId="0" borderId="0" xfId="0" applyNumberFormat="1" applyFont="1"/>
    <xf numFmtId="49" fontId="46" fillId="0" borderId="6" xfId="0" applyNumberFormat="1" applyFont="1" applyBorder="1" applyAlignment="1">
      <alignment horizontal="center" textRotation="90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54" fillId="0" borderId="1" xfId="0" applyFont="1" applyBorder="1" applyAlignment="1">
      <alignment horizontal="center" vertical="center" wrapText="1"/>
    </xf>
    <xf numFmtId="0" fontId="57" fillId="0" borderId="0" xfId="0" applyFont="1"/>
    <xf numFmtId="0" fontId="58" fillId="0" borderId="1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0" fontId="5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5" fontId="61" fillId="3" borderId="16" xfId="0" applyNumberFormat="1" applyFont="1" applyFill="1" applyBorder="1" applyAlignment="1">
      <alignment horizontal="center" vertical="center" wrapText="1"/>
    </xf>
    <xf numFmtId="165" fontId="61" fillId="3" borderId="17" xfId="0" applyNumberFormat="1" applyFont="1" applyFill="1" applyBorder="1" applyAlignment="1">
      <alignment horizontal="center" vertical="center" wrapText="1"/>
    </xf>
    <xf numFmtId="165" fontId="62" fillId="0" borderId="0" xfId="0" applyNumberFormat="1" applyFont="1"/>
    <xf numFmtId="0" fontId="5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5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/>
    <xf numFmtId="0" fontId="55" fillId="0" borderId="6" xfId="0" applyFont="1" applyBorder="1" applyAlignment="1">
      <alignment horizontal="center" vertical="center" wrapText="1"/>
    </xf>
    <xf numFmtId="0" fontId="55" fillId="2" borderId="3" xfId="0" applyFont="1" applyFill="1" applyBorder="1" applyAlignment="1">
      <alignment horizontal="center" vertical="center" wrapText="1"/>
    </xf>
    <xf numFmtId="165" fontId="63" fillId="0" borderId="1" xfId="0" applyNumberFormat="1" applyFont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left" vertical="center" wrapText="1"/>
    </xf>
    <xf numFmtId="1" fontId="55" fillId="0" borderId="1" xfId="0" applyNumberFormat="1" applyFont="1" applyBorder="1" applyAlignment="1">
      <alignment horizontal="center" vertical="center" wrapText="1"/>
    </xf>
    <xf numFmtId="165" fontId="5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49" fontId="14" fillId="0" borderId="12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16" fillId="0" borderId="1" xfId="0" applyFont="1" applyFill="1" applyBorder="1" applyAlignment="1">
      <alignment horizontal="center"/>
    </xf>
    <xf numFmtId="49" fontId="46" fillId="0" borderId="3" xfId="0" applyNumberFormat="1" applyFont="1" applyBorder="1" applyAlignment="1">
      <alignment horizontal="center"/>
    </xf>
    <xf numFmtId="49" fontId="46" fillId="0" borderId="4" xfId="0" applyNumberFormat="1" applyFont="1" applyBorder="1" applyAlignment="1">
      <alignment horizontal="center"/>
    </xf>
    <xf numFmtId="49" fontId="46" fillId="0" borderId="2" xfId="0" applyNumberFormat="1" applyFont="1" applyBorder="1" applyAlignment="1">
      <alignment horizontal="center"/>
    </xf>
    <xf numFmtId="49" fontId="46" fillId="0" borderId="6" xfId="0" applyNumberFormat="1" applyFont="1" applyBorder="1" applyAlignment="1">
      <alignment horizontal="center" textRotation="90"/>
    </xf>
    <xf numFmtId="49" fontId="46" fillId="0" borderId="8" xfId="0" applyNumberFormat="1" applyFont="1" applyBorder="1" applyAlignment="1">
      <alignment horizontal="center" textRotation="90"/>
    </xf>
    <xf numFmtId="0" fontId="46" fillId="0" borderId="6" xfId="0" applyFont="1" applyBorder="1" applyAlignment="1">
      <alignment horizontal="center" vertical="center" textRotation="90" wrapText="1"/>
    </xf>
    <xf numFmtId="0" fontId="46" fillId="0" borderId="8" xfId="0" applyFont="1" applyBorder="1" applyAlignment="1">
      <alignment horizontal="center" vertical="center" textRotation="90" wrapText="1"/>
    </xf>
    <xf numFmtId="0" fontId="46" fillId="0" borderId="5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textRotation="90"/>
    </xf>
    <xf numFmtId="0" fontId="36" fillId="0" borderId="5" xfId="0" applyFont="1" applyBorder="1" applyAlignment="1">
      <alignment horizontal="center" vertical="center" textRotation="90"/>
    </xf>
    <xf numFmtId="0" fontId="46" fillId="0" borderId="3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6" xfId="0" applyFont="1" applyBorder="1" applyAlignment="1">
      <alignment horizontal="center" textRotation="90"/>
    </xf>
    <xf numFmtId="0" fontId="46" fillId="0" borderId="5" xfId="0" applyFont="1" applyBorder="1" applyAlignment="1">
      <alignment horizontal="center" textRotation="90"/>
    </xf>
    <xf numFmtId="0" fontId="46" fillId="0" borderId="1" xfId="0" applyFont="1" applyBorder="1" applyAlignment="1">
      <alignment horizontal="center" textRotation="90"/>
    </xf>
    <xf numFmtId="0" fontId="46" fillId="0" borderId="1" xfId="0" applyFont="1" applyBorder="1" applyAlignment="1">
      <alignment horizontal="center"/>
    </xf>
    <xf numFmtId="49" fontId="46" fillId="0" borderId="1" xfId="0" applyNumberFormat="1" applyFont="1" applyBorder="1" applyAlignment="1">
      <alignment horizontal="center" textRotation="9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4" fillId="0" borderId="6" xfId="0" applyFont="1" applyBorder="1" applyAlignment="1">
      <alignment horizontal="center" textRotation="90"/>
    </xf>
    <xf numFmtId="0" fontId="34" fillId="0" borderId="8" xfId="0" applyFont="1" applyBorder="1" applyAlignment="1">
      <alignment horizontal="center" textRotation="90"/>
    </xf>
    <xf numFmtId="0" fontId="34" fillId="0" borderId="5" xfId="0" applyFont="1" applyBorder="1" applyAlignment="1">
      <alignment horizontal="center" textRotation="90"/>
    </xf>
    <xf numFmtId="0" fontId="34" fillId="0" borderId="6" xfId="0" applyFont="1" applyBorder="1" applyAlignment="1">
      <alignment horizontal="center" textRotation="90" wrapText="1"/>
    </xf>
    <xf numFmtId="0" fontId="34" fillId="0" borderId="8" xfId="0" applyFont="1" applyBorder="1" applyAlignment="1">
      <alignment horizontal="center" textRotation="90" wrapText="1"/>
    </xf>
    <xf numFmtId="0" fontId="34" fillId="0" borderId="5" xfId="0" applyFont="1" applyBorder="1" applyAlignment="1">
      <alignment horizontal="center" textRotation="90" wrapText="1"/>
    </xf>
    <xf numFmtId="49" fontId="46" fillId="0" borderId="1" xfId="0" applyNumberFormat="1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55" fillId="2" borderId="3" xfId="0" applyFont="1" applyFill="1" applyBorder="1" applyAlignment="1">
      <alignment horizontal="center" vertical="center" wrapText="1"/>
    </xf>
    <xf numFmtId="0" fontId="55" fillId="2" borderId="4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right" vertical="center" wrapText="1"/>
    </xf>
    <xf numFmtId="0" fontId="5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left" vertical="center" wrapText="1"/>
    </xf>
    <xf numFmtId="165" fontId="55" fillId="2" borderId="1" xfId="0" applyNumberFormat="1" applyFont="1" applyFill="1" applyBorder="1" applyAlignment="1">
      <alignment horizontal="center" vertical="center" wrapText="1"/>
    </xf>
    <xf numFmtId="1" fontId="5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5" fillId="0" borderId="1" xfId="0" applyFont="1" applyBorder="1" applyAlignment="1">
      <alignment horizontal="center" vertical="center" textRotation="90" wrapText="1"/>
    </xf>
    <xf numFmtId="0" fontId="3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N31"/>
  <sheetViews>
    <sheetView view="pageLayout" zoomScaleNormal="100" workbookViewId="0">
      <selection activeCell="A5" sqref="A5:BB5"/>
    </sheetView>
  </sheetViews>
  <sheetFormatPr defaultRowHeight="15" x14ac:dyDescent="0.25"/>
  <cols>
    <col min="1" max="55" width="2.7109375" customWidth="1"/>
    <col min="257" max="311" width="2.7109375" customWidth="1"/>
    <col min="513" max="567" width="2.7109375" customWidth="1"/>
    <col min="769" max="823" width="2.7109375" customWidth="1"/>
    <col min="1025" max="1079" width="2.7109375" customWidth="1"/>
    <col min="1281" max="1335" width="2.7109375" customWidth="1"/>
    <col min="1537" max="1591" width="2.7109375" customWidth="1"/>
    <col min="1793" max="1847" width="2.7109375" customWidth="1"/>
    <col min="2049" max="2103" width="2.7109375" customWidth="1"/>
    <col min="2305" max="2359" width="2.7109375" customWidth="1"/>
    <col min="2561" max="2615" width="2.7109375" customWidth="1"/>
    <col min="2817" max="2871" width="2.7109375" customWidth="1"/>
    <col min="3073" max="3127" width="2.7109375" customWidth="1"/>
    <col min="3329" max="3383" width="2.7109375" customWidth="1"/>
    <col min="3585" max="3639" width="2.7109375" customWidth="1"/>
    <col min="3841" max="3895" width="2.7109375" customWidth="1"/>
    <col min="4097" max="4151" width="2.7109375" customWidth="1"/>
    <col min="4353" max="4407" width="2.7109375" customWidth="1"/>
    <col min="4609" max="4663" width="2.7109375" customWidth="1"/>
    <col min="4865" max="4919" width="2.7109375" customWidth="1"/>
    <col min="5121" max="5175" width="2.7109375" customWidth="1"/>
    <col min="5377" max="5431" width="2.7109375" customWidth="1"/>
    <col min="5633" max="5687" width="2.7109375" customWidth="1"/>
    <col min="5889" max="5943" width="2.7109375" customWidth="1"/>
    <col min="6145" max="6199" width="2.7109375" customWidth="1"/>
    <col min="6401" max="6455" width="2.7109375" customWidth="1"/>
    <col min="6657" max="6711" width="2.7109375" customWidth="1"/>
    <col min="6913" max="6967" width="2.7109375" customWidth="1"/>
    <col min="7169" max="7223" width="2.7109375" customWidth="1"/>
    <col min="7425" max="7479" width="2.7109375" customWidth="1"/>
    <col min="7681" max="7735" width="2.7109375" customWidth="1"/>
    <col min="7937" max="7991" width="2.7109375" customWidth="1"/>
    <col min="8193" max="8247" width="2.7109375" customWidth="1"/>
    <col min="8449" max="8503" width="2.7109375" customWidth="1"/>
    <col min="8705" max="8759" width="2.7109375" customWidth="1"/>
    <col min="8961" max="9015" width="2.7109375" customWidth="1"/>
    <col min="9217" max="9271" width="2.7109375" customWidth="1"/>
    <col min="9473" max="9527" width="2.7109375" customWidth="1"/>
    <col min="9729" max="9783" width="2.7109375" customWidth="1"/>
    <col min="9985" max="10039" width="2.7109375" customWidth="1"/>
    <col min="10241" max="10295" width="2.7109375" customWidth="1"/>
    <col min="10497" max="10551" width="2.7109375" customWidth="1"/>
    <col min="10753" max="10807" width="2.7109375" customWidth="1"/>
    <col min="11009" max="11063" width="2.7109375" customWidth="1"/>
    <col min="11265" max="11319" width="2.7109375" customWidth="1"/>
    <col min="11521" max="11575" width="2.7109375" customWidth="1"/>
    <col min="11777" max="11831" width="2.7109375" customWidth="1"/>
    <col min="12033" max="12087" width="2.7109375" customWidth="1"/>
    <col min="12289" max="12343" width="2.7109375" customWidth="1"/>
    <col min="12545" max="12599" width="2.7109375" customWidth="1"/>
    <col min="12801" max="12855" width="2.7109375" customWidth="1"/>
    <col min="13057" max="13111" width="2.7109375" customWidth="1"/>
    <col min="13313" max="13367" width="2.7109375" customWidth="1"/>
    <col min="13569" max="13623" width="2.7109375" customWidth="1"/>
    <col min="13825" max="13879" width="2.7109375" customWidth="1"/>
    <col min="14081" max="14135" width="2.7109375" customWidth="1"/>
    <col min="14337" max="14391" width="2.7109375" customWidth="1"/>
    <col min="14593" max="14647" width="2.7109375" customWidth="1"/>
    <col min="14849" max="14903" width="2.7109375" customWidth="1"/>
    <col min="15105" max="15159" width="2.7109375" customWidth="1"/>
    <col min="15361" max="15415" width="2.7109375" customWidth="1"/>
    <col min="15617" max="15671" width="2.7109375" customWidth="1"/>
    <col min="15873" max="15927" width="2.7109375" customWidth="1"/>
    <col min="16129" max="16183" width="2.7109375" customWidth="1"/>
  </cols>
  <sheetData>
    <row r="1" spans="1:430" ht="15.75" customHeight="1" x14ac:dyDescent="0.3">
      <c r="A1" s="155" t="s">
        <v>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5"/>
      <c r="BD1" s="5"/>
      <c r="BE1" s="5"/>
      <c r="BF1" s="5"/>
      <c r="BG1" s="5"/>
      <c r="BH1" s="5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</row>
    <row r="2" spans="1:430" ht="18.75" x14ac:dyDescent="0.3">
      <c r="A2" s="156" t="s">
        <v>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7"/>
      <c r="BD2" s="7"/>
      <c r="BE2" s="7"/>
      <c r="BF2" s="7"/>
      <c r="BG2" s="7"/>
      <c r="BH2" s="7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</row>
    <row r="3" spans="1:430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9"/>
      <c r="BD3" s="9"/>
      <c r="BE3" s="9"/>
      <c r="BF3" s="9"/>
      <c r="BG3" s="9"/>
      <c r="BH3" s="9"/>
    </row>
    <row r="4" spans="1:430" ht="16.5" customHeight="1" x14ac:dyDescent="0.25">
      <c r="A4" s="157" t="s">
        <v>16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</row>
    <row r="5" spans="1:430" ht="18.75" x14ac:dyDescent="0.3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9"/>
      <c r="BD5" s="9"/>
      <c r="BE5" s="9"/>
      <c r="BF5" s="9"/>
      <c r="BG5" s="9"/>
      <c r="BH5" s="9"/>
    </row>
    <row r="6" spans="1:430" ht="16.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430" x14ac:dyDescent="0.25">
      <c r="A7" s="11" t="s">
        <v>15</v>
      </c>
      <c r="B7" s="11"/>
      <c r="O7" s="12"/>
      <c r="P7" s="12"/>
      <c r="Q7" s="12"/>
      <c r="R7" s="12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</row>
    <row r="8" spans="1:430" ht="33" customHeight="1" x14ac:dyDescent="0.25">
      <c r="A8" s="7" t="s">
        <v>13</v>
      </c>
      <c r="B8" s="7"/>
      <c r="O8" s="12"/>
      <c r="P8" s="12"/>
      <c r="Q8" s="12"/>
      <c r="R8" s="12"/>
      <c r="S8" s="6"/>
      <c r="T8" s="6"/>
      <c r="U8" s="6"/>
      <c r="V8" s="6"/>
      <c r="W8" s="6"/>
      <c r="X8" s="6"/>
      <c r="Y8" s="6"/>
      <c r="Z8" s="6"/>
      <c r="AA8" s="6"/>
      <c r="AB8" s="164" t="s">
        <v>102</v>
      </c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</row>
    <row r="9" spans="1:430" ht="21" customHeight="1" x14ac:dyDescent="0.25">
      <c r="A9" s="11" t="s">
        <v>14</v>
      </c>
      <c r="B9" s="11"/>
      <c r="O9" s="12"/>
      <c r="P9" s="12"/>
      <c r="Q9" s="12"/>
      <c r="R9" s="1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 t="s">
        <v>8</v>
      </c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</row>
    <row r="10" spans="1:430" ht="21" customHeight="1" thickBot="1" x14ac:dyDescent="0.3">
      <c r="A10" s="11"/>
      <c r="B10" s="11"/>
      <c r="O10" s="12"/>
      <c r="P10" s="12"/>
      <c r="Q10" s="12"/>
      <c r="R10" s="12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 t="s">
        <v>101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</row>
    <row r="11" spans="1:430" ht="16.5" thickBot="1" x14ac:dyDescent="0.3">
      <c r="A11" s="159" t="s">
        <v>17</v>
      </c>
      <c r="B11" s="160"/>
      <c r="C11" s="161" t="s">
        <v>18</v>
      </c>
      <c r="D11" s="162"/>
      <c r="E11" s="162"/>
      <c r="F11" s="162"/>
      <c r="G11" s="163"/>
      <c r="H11" s="161" t="s">
        <v>19</v>
      </c>
      <c r="I11" s="162"/>
      <c r="J11" s="162"/>
      <c r="K11" s="163"/>
      <c r="L11" s="161" t="s">
        <v>20</v>
      </c>
      <c r="M11" s="162"/>
      <c r="N11" s="162"/>
      <c r="O11" s="163"/>
      <c r="P11" s="161" t="s">
        <v>21</v>
      </c>
      <c r="Q11" s="162"/>
      <c r="R11" s="162"/>
      <c r="S11" s="162"/>
      <c r="T11" s="163"/>
      <c r="U11" s="161" t="s">
        <v>22</v>
      </c>
      <c r="V11" s="162"/>
      <c r="W11" s="162"/>
      <c r="X11" s="163"/>
      <c r="Y11" s="161" t="s">
        <v>23</v>
      </c>
      <c r="Z11" s="162"/>
      <c r="AA11" s="162"/>
      <c r="AB11" s="163"/>
      <c r="AC11" s="161" t="s">
        <v>24</v>
      </c>
      <c r="AD11" s="162"/>
      <c r="AE11" s="162"/>
      <c r="AF11" s="162"/>
      <c r="AG11" s="163"/>
      <c r="AH11" s="13" t="s">
        <v>25</v>
      </c>
      <c r="AI11" s="13"/>
      <c r="AJ11" s="14"/>
      <c r="AK11" s="15"/>
      <c r="AL11" s="161" t="s">
        <v>26</v>
      </c>
      <c r="AM11" s="162"/>
      <c r="AN11" s="162"/>
      <c r="AO11" s="162"/>
      <c r="AP11" s="163"/>
      <c r="AQ11" s="161" t="s">
        <v>27</v>
      </c>
      <c r="AR11" s="162"/>
      <c r="AS11" s="162"/>
      <c r="AT11" s="162"/>
      <c r="AU11" s="163"/>
      <c r="AV11" s="161" t="s">
        <v>28</v>
      </c>
      <c r="AW11" s="162"/>
      <c r="AX11" s="162"/>
      <c r="AY11" s="163"/>
      <c r="AZ11" s="161" t="s">
        <v>29</v>
      </c>
      <c r="BA11" s="162"/>
      <c r="BB11" s="163"/>
    </row>
    <row r="12" spans="1:430" x14ac:dyDescent="0.25">
      <c r="A12" s="165"/>
      <c r="B12" s="166"/>
      <c r="C12" s="16" t="s">
        <v>30</v>
      </c>
      <c r="D12" s="16" t="s">
        <v>31</v>
      </c>
      <c r="E12" s="16" t="s">
        <v>32</v>
      </c>
      <c r="F12" s="16" t="s">
        <v>33</v>
      </c>
      <c r="G12" s="16" t="s">
        <v>34</v>
      </c>
      <c r="H12" s="16" t="s">
        <v>35</v>
      </c>
      <c r="I12" s="16" t="s">
        <v>36</v>
      </c>
      <c r="J12" s="16" t="s">
        <v>37</v>
      </c>
      <c r="K12" s="16" t="s">
        <v>38</v>
      </c>
      <c r="L12" s="16" t="s">
        <v>39</v>
      </c>
      <c r="M12" s="16" t="s">
        <v>40</v>
      </c>
      <c r="N12" s="16" t="s">
        <v>41</v>
      </c>
      <c r="O12" s="16" t="s">
        <v>42</v>
      </c>
      <c r="P12" s="16" t="s">
        <v>43</v>
      </c>
      <c r="Q12" s="16" t="s">
        <v>31</v>
      </c>
      <c r="R12" s="16" t="s">
        <v>32</v>
      </c>
      <c r="S12" s="16" t="s">
        <v>33</v>
      </c>
      <c r="T12" s="16" t="s">
        <v>44</v>
      </c>
      <c r="U12" s="16" t="s">
        <v>45</v>
      </c>
      <c r="V12" s="16" t="s">
        <v>46</v>
      </c>
      <c r="W12" s="16" t="s">
        <v>47</v>
      </c>
      <c r="X12" s="16" t="s">
        <v>48</v>
      </c>
      <c r="Y12" s="16" t="s">
        <v>49</v>
      </c>
      <c r="Z12" s="16" t="s">
        <v>50</v>
      </c>
      <c r="AA12" s="16" t="s">
        <v>51</v>
      </c>
      <c r="AB12" s="16" t="s">
        <v>52</v>
      </c>
      <c r="AC12" s="16" t="s">
        <v>53</v>
      </c>
      <c r="AD12" s="16" t="s">
        <v>31</v>
      </c>
      <c r="AE12" s="16" t="s">
        <v>32</v>
      </c>
      <c r="AF12" s="16" t="s">
        <v>33</v>
      </c>
      <c r="AG12" s="16" t="s">
        <v>44</v>
      </c>
      <c r="AH12" s="16" t="s">
        <v>45</v>
      </c>
      <c r="AI12" s="16" t="s">
        <v>46</v>
      </c>
      <c r="AJ12" s="16" t="s">
        <v>47</v>
      </c>
      <c r="AK12" s="16" t="s">
        <v>48</v>
      </c>
      <c r="AL12" s="16" t="s">
        <v>54</v>
      </c>
      <c r="AM12" s="16" t="s">
        <v>40</v>
      </c>
      <c r="AN12" s="16" t="s">
        <v>41</v>
      </c>
      <c r="AO12" s="16" t="s">
        <v>42</v>
      </c>
      <c r="AP12" s="16" t="s">
        <v>55</v>
      </c>
      <c r="AQ12" s="16" t="s">
        <v>56</v>
      </c>
      <c r="AR12" s="16" t="s">
        <v>57</v>
      </c>
      <c r="AS12" s="16" t="s">
        <v>58</v>
      </c>
      <c r="AT12" s="16" t="s">
        <v>59</v>
      </c>
      <c r="AU12" s="16" t="s">
        <v>60</v>
      </c>
      <c r="AV12" s="16" t="s">
        <v>46</v>
      </c>
      <c r="AW12" s="16" t="s">
        <v>47</v>
      </c>
      <c r="AX12" s="16" t="s">
        <v>48</v>
      </c>
      <c r="AY12" s="16" t="s">
        <v>49</v>
      </c>
      <c r="AZ12" s="16" t="s">
        <v>50</v>
      </c>
      <c r="BA12" s="16" t="s">
        <v>51</v>
      </c>
      <c r="BB12" s="17" t="s">
        <v>52</v>
      </c>
    </row>
    <row r="13" spans="1:430" x14ac:dyDescent="0.25">
      <c r="A13" s="167" t="s">
        <v>61</v>
      </c>
      <c r="B13" s="168"/>
      <c r="C13" s="18">
        <v>1</v>
      </c>
      <c r="D13" s="18">
        <f t="shared" ref="D13:T13" si="0">C13+1</f>
        <v>2</v>
      </c>
      <c r="E13" s="18">
        <f t="shared" si="0"/>
        <v>3</v>
      </c>
      <c r="F13" s="18">
        <f t="shared" si="0"/>
        <v>4</v>
      </c>
      <c r="G13" s="18">
        <f t="shared" si="0"/>
        <v>5</v>
      </c>
      <c r="H13" s="18">
        <f t="shared" si="0"/>
        <v>6</v>
      </c>
      <c r="I13" s="18">
        <f t="shared" si="0"/>
        <v>7</v>
      </c>
      <c r="J13" s="18">
        <f t="shared" si="0"/>
        <v>8</v>
      </c>
      <c r="K13" s="18">
        <f t="shared" si="0"/>
        <v>9</v>
      </c>
      <c r="L13" s="18">
        <f t="shared" si="0"/>
        <v>10</v>
      </c>
      <c r="M13" s="18">
        <f t="shared" si="0"/>
        <v>11</v>
      </c>
      <c r="N13" s="18">
        <f t="shared" si="0"/>
        <v>12</v>
      </c>
      <c r="O13" s="18">
        <f t="shared" si="0"/>
        <v>13</v>
      </c>
      <c r="P13" s="18">
        <f t="shared" si="0"/>
        <v>14</v>
      </c>
      <c r="Q13" s="18">
        <f t="shared" si="0"/>
        <v>15</v>
      </c>
      <c r="R13" s="18">
        <f t="shared" si="0"/>
        <v>16</v>
      </c>
      <c r="S13" s="18">
        <f t="shared" si="0"/>
        <v>17</v>
      </c>
      <c r="T13" s="18">
        <f t="shared" si="0"/>
        <v>18</v>
      </c>
      <c r="U13" s="18">
        <v>19</v>
      </c>
      <c r="V13" s="18">
        <v>20</v>
      </c>
      <c r="W13" s="18">
        <v>21</v>
      </c>
      <c r="X13" s="18">
        <v>22</v>
      </c>
      <c r="Y13" s="18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f>AE13+1</f>
        <v>30</v>
      </c>
      <c r="AG13" s="18">
        <v>31</v>
      </c>
      <c r="AH13" s="19">
        <v>32</v>
      </c>
      <c r="AI13" s="19">
        <v>33</v>
      </c>
      <c r="AJ13" s="19">
        <v>34</v>
      </c>
      <c r="AK13" s="19" t="s">
        <v>62</v>
      </c>
      <c r="AL13" s="19" t="s">
        <v>63</v>
      </c>
      <c r="AM13" s="19" t="s">
        <v>64</v>
      </c>
      <c r="AN13" s="19" t="s">
        <v>65</v>
      </c>
      <c r="AO13" s="19" t="s">
        <v>66</v>
      </c>
      <c r="AP13" s="19" t="s">
        <v>67</v>
      </c>
      <c r="AQ13" s="19" t="s">
        <v>68</v>
      </c>
      <c r="AR13" s="19" t="s">
        <v>69</v>
      </c>
      <c r="AS13" s="19" t="s">
        <v>70</v>
      </c>
      <c r="AT13" s="19" t="s">
        <v>71</v>
      </c>
      <c r="AU13" s="19" t="s">
        <v>72</v>
      </c>
      <c r="AV13" s="19" t="s">
        <v>73</v>
      </c>
      <c r="AW13" s="19" t="s">
        <v>74</v>
      </c>
      <c r="AX13" s="19" t="s">
        <v>75</v>
      </c>
      <c r="AY13" s="19" t="s">
        <v>76</v>
      </c>
      <c r="AZ13" s="19" t="s">
        <v>77</v>
      </c>
      <c r="BA13" s="19" t="s">
        <v>78</v>
      </c>
      <c r="BB13" s="20" t="s">
        <v>79</v>
      </c>
    </row>
    <row r="14" spans="1:430" ht="15.75" x14ac:dyDescent="0.25">
      <c r="A14" s="169"/>
      <c r="B14" s="170" t="s">
        <v>80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</row>
    <row r="15" spans="1:430" ht="15.75" x14ac:dyDescent="0.25">
      <c r="A15" s="169"/>
      <c r="B15" s="21" t="s">
        <v>81</v>
      </c>
      <c r="C15" s="22"/>
      <c r="D15" s="22"/>
      <c r="E15" s="22"/>
      <c r="F15" s="22"/>
      <c r="G15" s="22"/>
      <c r="H15" s="22"/>
      <c r="I15" s="22"/>
      <c r="J15" s="23"/>
      <c r="K15" s="23"/>
      <c r="L15" s="24" t="s">
        <v>82</v>
      </c>
      <c r="M15" s="25"/>
      <c r="N15" s="25"/>
      <c r="O15" s="25"/>
      <c r="P15" s="25"/>
      <c r="Q15" s="25"/>
      <c r="R15" s="25"/>
      <c r="S15" s="23"/>
      <c r="T15" s="26" t="s">
        <v>83</v>
      </c>
      <c r="U15" s="24" t="s">
        <v>82</v>
      </c>
      <c r="V15" s="24" t="s">
        <v>82</v>
      </c>
      <c r="W15" s="25"/>
      <c r="X15" s="24"/>
      <c r="Y15" s="24"/>
      <c r="Z15" s="24"/>
      <c r="AA15" s="22"/>
      <c r="AB15" s="22"/>
      <c r="AC15" s="22"/>
      <c r="AD15" s="22"/>
      <c r="AE15" s="23"/>
      <c r="AF15" s="23"/>
      <c r="AG15" s="24" t="s">
        <v>82</v>
      </c>
      <c r="AH15" s="25"/>
      <c r="AI15" s="25"/>
      <c r="AJ15" s="25"/>
      <c r="AK15" s="23"/>
      <c r="AL15" s="22"/>
      <c r="AM15" s="22"/>
      <c r="AN15" s="24"/>
      <c r="AO15" s="27" t="s">
        <v>84</v>
      </c>
      <c r="AP15" s="24" t="s">
        <v>82</v>
      </c>
      <c r="AQ15" s="24" t="s">
        <v>82</v>
      </c>
      <c r="AR15" s="24" t="s">
        <v>82</v>
      </c>
      <c r="AS15" s="24" t="s">
        <v>82</v>
      </c>
      <c r="AT15" s="24" t="s">
        <v>82</v>
      </c>
      <c r="AU15" s="24" t="s">
        <v>82</v>
      </c>
      <c r="AV15" s="24" t="s">
        <v>82</v>
      </c>
      <c r="AW15" s="24" t="s">
        <v>82</v>
      </c>
      <c r="AX15" s="24" t="s">
        <v>82</v>
      </c>
      <c r="AY15" s="24" t="s">
        <v>82</v>
      </c>
      <c r="AZ15" s="24" t="s">
        <v>82</v>
      </c>
      <c r="BA15" s="24" t="s">
        <v>82</v>
      </c>
      <c r="BB15" s="24" t="s">
        <v>82</v>
      </c>
    </row>
    <row r="16" spans="1:430" ht="15.75" x14ac:dyDescent="0.25">
      <c r="A16" s="169"/>
      <c r="B16" s="28" t="s">
        <v>85</v>
      </c>
      <c r="C16" s="22"/>
      <c r="D16" s="22"/>
      <c r="E16" s="22"/>
      <c r="F16" s="22"/>
      <c r="G16" s="22"/>
      <c r="H16" s="22"/>
      <c r="I16" s="22"/>
      <c r="J16" s="23"/>
      <c r="K16" s="23"/>
      <c r="L16" s="24" t="s">
        <v>82</v>
      </c>
      <c r="M16" s="25"/>
      <c r="N16" s="25"/>
      <c r="O16" s="25"/>
      <c r="P16" s="25"/>
      <c r="Q16" s="25"/>
      <c r="R16" s="25"/>
      <c r="S16" s="23"/>
      <c r="T16" s="26" t="s">
        <v>83</v>
      </c>
      <c r="U16" s="24" t="s">
        <v>82</v>
      </c>
      <c r="V16" s="24" t="s">
        <v>82</v>
      </c>
      <c r="W16" s="25"/>
      <c r="X16" s="24"/>
      <c r="Y16" s="24"/>
      <c r="Z16" s="24"/>
      <c r="AA16" s="22"/>
      <c r="AB16" s="22"/>
      <c r="AC16" s="22"/>
      <c r="AD16" s="22"/>
      <c r="AE16" s="23"/>
      <c r="AF16" s="23"/>
      <c r="AG16" s="24" t="s">
        <v>82</v>
      </c>
      <c r="AH16" s="25"/>
      <c r="AI16" s="25"/>
      <c r="AJ16" s="25"/>
      <c r="AK16" s="23"/>
      <c r="AL16" s="22"/>
      <c r="AM16" s="22"/>
      <c r="AN16" s="1"/>
      <c r="AO16" s="27" t="s">
        <v>84</v>
      </c>
      <c r="AP16" s="24" t="s">
        <v>86</v>
      </c>
      <c r="AQ16" s="24" t="s">
        <v>82</v>
      </c>
      <c r="AR16" s="24" t="s">
        <v>82</v>
      </c>
      <c r="AS16" s="24" t="s">
        <v>82</v>
      </c>
      <c r="AT16" s="24" t="s">
        <v>82</v>
      </c>
      <c r="AU16" s="24" t="s">
        <v>82</v>
      </c>
      <c r="AV16" s="24" t="s">
        <v>82</v>
      </c>
      <c r="AW16" s="24" t="s">
        <v>82</v>
      </c>
      <c r="AX16" s="24" t="s">
        <v>82</v>
      </c>
      <c r="AY16" s="24" t="s">
        <v>82</v>
      </c>
      <c r="AZ16" s="24" t="s">
        <v>82</v>
      </c>
      <c r="BA16" s="24" t="s">
        <v>82</v>
      </c>
      <c r="BB16" s="24" t="s">
        <v>82</v>
      </c>
    </row>
    <row r="17" spans="1:57" ht="15.75" x14ac:dyDescent="0.25">
      <c r="A17" s="169"/>
      <c r="B17" s="28" t="s">
        <v>87</v>
      </c>
      <c r="C17" s="22"/>
      <c r="D17" s="22"/>
      <c r="E17" s="22"/>
      <c r="F17" s="22"/>
      <c r="G17" s="22"/>
      <c r="H17" s="22"/>
      <c r="I17" s="22"/>
      <c r="J17" s="23"/>
      <c r="K17" s="23"/>
      <c r="L17" s="24" t="s">
        <v>82</v>
      </c>
      <c r="M17" s="25"/>
      <c r="N17" s="25"/>
      <c r="O17" s="25"/>
      <c r="P17" s="25"/>
      <c r="Q17" s="25"/>
      <c r="R17" s="25"/>
      <c r="S17" s="23"/>
      <c r="T17" s="26" t="s">
        <v>83</v>
      </c>
      <c r="U17" s="24" t="s">
        <v>82</v>
      </c>
      <c r="V17" s="24" t="s">
        <v>82</v>
      </c>
      <c r="W17" s="25"/>
      <c r="X17" s="24"/>
      <c r="Y17" s="24"/>
      <c r="Z17" s="24"/>
      <c r="AA17" s="22"/>
      <c r="AB17" s="22"/>
      <c r="AC17" s="22"/>
      <c r="AD17" s="22"/>
      <c r="AE17" s="23"/>
      <c r="AF17" s="23"/>
      <c r="AG17" s="24" t="s">
        <v>82</v>
      </c>
      <c r="AH17" s="25"/>
      <c r="AI17" s="25"/>
      <c r="AJ17" s="25"/>
      <c r="AK17" s="23"/>
      <c r="AL17" s="22"/>
      <c r="AM17" s="22"/>
      <c r="AN17" s="1"/>
      <c r="AO17" s="27" t="s">
        <v>84</v>
      </c>
      <c r="AP17" s="24" t="s">
        <v>86</v>
      </c>
      <c r="AQ17" s="24" t="s">
        <v>82</v>
      </c>
      <c r="AR17" s="24" t="s">
        <v>82</v>
      </c>
      <c r="AS17" s="24" t="s">
        <v>82</v>
      </c>
      <c r="AT17" s="24" t="s">
        <v>82</v>
      </c>
      <c r="AU17" s="24" t="s">
        <v>82</v>
      </c>
      <c r="AV17" s="24" t="s">
        <v>82</v>
      </c>
      <c r="AW17" s="24" t="s">
        <v>82</v>
      </c>
      <c r="AX17" s="24" t="s">
        <v>82</v>
      </c>
      <c r="AY17" s="24" t="s">
        <v>82</v>
      </c>
      <c r="AZ17" s="24" t="s">
        <v>82</v>
      </c>
      <c r="BA17" s="24" t="s">
        <v>82</v>
      </c>
      <c r="BB17" s="24" t="s">
        <v>82</v>
      </c>
    </row>
    <row r="18" spans="1:57" ht="15.75" x14ac:dyDescent="0.25">
      <c r="A18" s="169"/>
      <c r="B18" s="28" t="s">
        <v>88</v>
      </c>
      <c r="C18" s="22"/>
      <c r="D18" s="22"/>
      <c r="E18" s="22"/>
      <c r="F18" s="22"/>
      <c r="G18" s="22"/>
      <c r="H18" s="22"/>
      <c r="I18" s="22"/>
      <c r="J18" s="23"/>
      <c r="K18" s="23"/>
      <c r="L18" s="24" t="s">
        <v>82</v>
      </c>
      <c r="M18" s="25"/>
      <c r="N18" s="25"/>
      <c r="O18" s="25"/>
      <c r="P18" s="25"/>
      <c r="Q18" s="25"/>
      <c r="R18" s="25"/>
      <c r="S18" s="23"/>
      <c r="T18" s="26" t="s">
        <v>83</v>
      </c>
      <c r="U18" s="24" t="s">
        <v>82</v>
      </c>
      <c r="V18" s="24" t="s">
        <v>82</v>
      </c>
      <c r="W18" s="25"/>
      <c r="X18" s="24"/>
      <c r="Y18" s="24"/>
      <c r="Z18" s="24"/>
      <c r="AA18" s="22"/>
      <c r="AB18" s="22"/>
      <c r="AC18" s="22"/>
      <c r="AD18" s="22"/>
      <c r="AE18" s="23"/>
      <c r="AF18" s="23"/>
      <c r="AG18" s="24" t="s">
        <v>82</v>
      </c>
      <c r="AH18" s="25"/>
      <c r="AI18" s="25"/>
      <c r="AJ18" s="25"/>
      <c r="AK18" s="23"/>
      <c r="AL18" s="22"/>
      <c r="AM18" s="22"/>
      <c r="AN18" s="1"/>
      <c r="AO18" s="27" t="s">
        <v>84</v>
      </c>
      <c r="AP18" s="24" t="s">
        <v>86</v>
      </c>
      <c r="AQ18" s="24" t="s">
        <v>82</v>
      </c>
      <c r="AR18" s="24" t="s">
        <v>82</v>
      </c>
      <c r="AS18" s="24" t="s">
        <v>82</v>
      </c>
      <c r="AT18" s="24" t="s">
        <v>82</v>
      </c>
      <c r="AU18" s="24" t="s">
        <v>82</v>
      </c>
      <c r="AV18" s="24" t="s">
        <v>82</v>
      </c>
      <c r="AW18" s="24" t="s">
        <v>82</v>
      </c>
      <c r="AX18" s="24" t="s">
        <v>82</v>
      </c>
      <c r="AY18" s="24" t="s">
        <v>82</v>
      </c>
      <c r="AZ18" s="24" t="s">
        <v>82</v>
      </c>
      <c r="BA18" s="24" t="s">
        <v>82</v>
      </c>
      <c r="BB18" s="24" t="s">
        <v>82</v>
      </c>
      <c r="BE18">
        <f>52-17</f>
        <v>35</v>
      </c>
    </row>
    <row r="19" spans="1:57" ht="15.75" x14ac:dyDescent="0.25">
      <c r="A19" s="169"/>
      <c r="B19" s="28" t="s">
        <v>89</v>
      </c>
      <c r="C19" s="22"/>
      <c r="D19" s="22"/>
      <c r="E19" s="22"/>
      <c r="F19" s="22"/>
      <c r="G19" s="22"/>
      <c r="H19" s="22"/>
      <c r="I19" s="22"/>
      <c r="J19" s="23"/>
      <c r="K19" s="23"/>
      <c r="L19" s="24" t="s">
        <v>82</v>
      </c>
      <c r="M19" s="25"/>
      <c r="N19" s="25"/>
      <c r="O19" s="25"/>
      <c r="P19" s="25"/>
      <c r="Q19" s="25"/>
      <c r="R19" s="25"/>
      <c r="S19" s="23"/>
      <c r="T19" s="27" t="s">
        <v>84</v>
      </c>
      <c r="U19" s="24" t="s">
        <v>82</v>
      </c>
      <c r="V19" s="24" t="s">
        <v>82</v>
      </c>
      <c r="W19" s="25"/>
      <c r="X19" s="24"/>
      <c r="Y19" s="24"/>
      <c r="Z19" s="24"/>
      <c r="AA19" s="22"/>
      <c r="AB19" s="29"/>
      <c r="AC19" s="29"/>
      <c r="AD19" s="29"/>
      <c r="AE19" s="23"/>
      <c r="AF19" s="23"/>
      <c r="AG19" s="24" t="s">
        <v>82</v>
      </c>
      <c r="AH19" s="29"/>
      <c r="AI19" s="29"/>
      <c r="AJ19" s="29"/>
      <c r="AK19" s="23"/>
      <c r="AL19" s="22"/>
      <c r="AM19" s="22"/>
      <c r="AN19" s="27"/>
      <c r="AO19" s="24" t="s">
        <v>90</v>
      </c>
      <c r="AP19" s="30" t="s">
        <v>90</v>
      </c>
      <c r="AQ19" s="24" t="s">
        <v>91</v>
      </c>
      <c r="AR19" s="24" t="s">
        <v>91</v>
      </c>
      <c r="AS19" s="24" t="s">
        <v>91</v>
      </c>
      <c r="AT19" s="24" t="s">
        <v>91</v>
      </c>
      <c r="AU19" s="24" t="s">
        <v>91</v>
      </c>
      <c r="AV19" s="24" t="s">
        <v>91</v>
      </c>
      <c r="AW19" s="24" t="s">
        <v>91</v>
      </c>
      <c r="AX19" s="24" t="s">
        <v>91</v>
      </c>
      <c r="AY19" s="24" t="s">
        <v>91</v>
      </c>
      <c r="AZ19" s="24" t="s">
        <v>91</v>
      </c>
      <c r="BA19" s="24" t="s">
        <v>91</v>
      </c>
      <c r="BB19" s="24" t="s">
        <v>91</v>
      </c>
    </row>
    <row r="20" spans="1:57" ht="15.75" x14ac:dyDescent="0.2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</row>
    <row r="21" spans="1:57" ht="15.75" x14ac:dyDescent="0.25">
      <c r="A21" s="31"/>
      <c r="B21" s="32"/>
      <c r="C21" s="33"/>
      <c r="D21" s="33"/>
      <c r="E21" s="33"/>
      <c r="F21" s="33"/>
      <c r="G21" s="33"/>
      <c r="H21" s="33"/>
      <c r="I21" s="33"/>
      <c r="J21" s="34"/>
      <c r="K21" s="34"/>
      <c r="L21" s="33"/>
      <c r="M21" s="33"/>
      <c r="N21" s="35"/>
      <c r="O21" s="35"/>
      <c r="P21" s="35"/>
      <c r="Q21" s="33"/>
      <c r="R21" s="36"/>
      <c r="S21" s="35"/>
      <c r="T21" s="35"/>
      <c r="U21" s="35"/>
      <c r="V21" s="35"/>
      <c r="W21" s="35" t="s">
        <v>8</v>
      </c>
      <c r="X21" s="35"/>
      <c r="Y21" s="37"/>
      <c r="Z21" s="37"/>
      <c r="AA21" s="33"/>
      <c r="AB21" s="33"/>
      <c r="AC21" s="33"/>
      <c r="AD21" s="33"/>
      <c r="AE21" s="33"/>
      <c r="AF21" s="33"/>
      <c r="AG21" s="33"/>
      <c r="AH21" s="33"/>
      <c r="AI21" s="34"/>
      <c r="AJ21" s="34"/>
      <c r="AK21" s="33"/>
      <c r="AL21" s="33"/>
      <c r="AM21" s="33"/>
      <c r="AN21" s="37"/>
      <c r="AO21" s="33"/>
      <c r="AP21" s="33"/>
      <c r="AQ21" s="35"/>
      <c r="AR21" s="35"/>
      <c r="AS21" s="35"/>
      <c r="AT21" s="38"/>
      <c r="AU21" s="38"/>
      <c r="AV21" s="37"/>
      <c r="AW21" s="37"/>
      <c r="AX21" s="37"/>
      <c r="AY21" s="37"/>
      <c r="AZ21" s="37"/>
      <c r="BA21" s="38"/>
      <c r="BB21" s="38"/>
    </row>
    <row r="22" spans="1:57" ht="15.75" x14ac:dyDescent="0.25">
      <c r="A22" s="31"/>
      <c r="B22" s="3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1:57" ht="18.75" x14ac:dyDescent="0.3">
      <c r="A23" s="31"/>
      <c r="C23" s="40" t="s">
        <v>92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 t="s">
        <v>8</v>
      </c>
      <c r="W23" s="41" t="s">
        <v>8</v>
      </c>
      <c r="X23" s="41"/>
      <c r="Y23" s="41"/>
      <c r="Z23" s="41"/>
      <c r="AA23" s="41"/>
      <c r="AB23" s="41"/>
      <c r="AC23" s="41"/>
      <c r="AD23" s="41"/>
      <c r="AE23" s="41"/>
      <c r="AF23" s="41"/>
    </row>
    <row r="24" spans="1:57" x14ac:dyDescent="0.25">
      <c r="A24" s="3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35"/>
      <c r="V24" s="42"/>
      <c r="Z24" s="43" t="s">
        <v>86</v>
      </c>
      <c r="AA24" s="42" t="s">
        <v>93</v>
      </c>
      <c r="AH24" s="35"/>
      <c r="AI24" s="42"/>
      <c r="AV24" t="s">
        <v>8</v>
      </c>
    </row>
    <row r="25" spans="1:57" x14ac:dyDescent="0.25">
      <c r="A25" s="31"/>
      <c r="C25" s="44"/>
      <c r="D25" s="42" t="s">
        <v>94</v>
      </c>
      <c r="E25" s="45"/>
      <c r="F25" s="45"/>
      <c r="G25" s="45"/>
      <c r="H25" s="45"/>
      <c r="I25" s="45"/>
      <c r="J25" s="45"/>
      <c r="K25" s="45"/>
      <c r="L25" s="41"/>
      <c r="M25" s="41"/>
      <c r="N25" s="41"/>
      <c r="O25" s="41"/>
      <c r="P25" s="46"/>
      <c r="Q25" s="42"/>
      <c r="R25" s="45"/>
      <c r="S25" s="45"/>
      <c r="T25" s="41"/>
      <c r="U25" s="35"/>
      <c r="V25" s="42"/>
      <c r="W25" s="45"/>
      <c r="X25" s="45"/>
      <c r="Y25" s="45"/>
      <c r="Z25" s="43" t="s">
        <v>90</v>
      </c>
      <c r="AA25" s="42" t="s">
        <v>95</v>
      </c>
      <c r="AB25" s="45"/>
      <c r="AC25" s="45"/>
      <c r="AD25" s="45"/>
      <c r="AE25" s="45"/>
      <c r="AF25" s="45"/>
      <c r="AG25" s="45"/>
      <c r="AH25" s="35"/>
      <c r="AI25" s="42"/>
      <c r="AJ25" s="45"/>
      <c r="AK25" s="45"/>
      <c r="AL25" s="45"/>
      <c r="AM25" s="45"/>
      <c r="AN25" s="45"/>
      <c r="AO25" s="45"/>
    </row>
    <row r="26" spans="1:57" x14ac:dyDescent="0.25">
      <c r="A26" s="31"/>
      <c r="C26" s="26" t="s">
        <v>83</v>
      </c>
      <c r="D26" s="42" t="s">
        <v>96</v>
      </c>
      <c r="E26" s="45"/>
      <c r="F26" s="45"/>
      <c r="G26" s="45"/>
      <c r="H26" s="45"/>
      <c r="I26" s="45"/>
      <c r="J26" s="45"/>
      <c r="K26" s="45"/>
      <c r="L26" s="41"/>
      <c r="M26" s="41"/>
      <c r="N26" s="41"/>
      <c r="O26" s="41"/>
      <c r="P26" s="47"/>
      <c r="Q26" s="48"/>
      <c r="R26" s="45"/>
      <c r="S26" s="45"/>
      <c r="T26" s="41"/>
      <c r="U26" s="49"/>
      <c r="V26" s="42"/>
      <c r="W26" s="45"/>
      <c r="X26" s="45"/>
      <c r="Y26" s="45"/>
      <c r="Z26" s="50" t="s">
        <v>97</v>
      </c>
      <c r="AA26" s="42" t="s">
        <v>98</v>
      </c>
      <c r="AB26" s="42"/>
      <c r="AC26" s="42"/>
      <c r="AD26" s="42"/>
      <c r="AE26" s="42"/>
      <c r="AF26" s="42"/>
      <c r="AG26" s="45"/>
      <c r="AH26" s="49"/>
      <c r="AI26" s="42"/>
      <c r="AJ26" s="45"/>
      <c r="AK26" s="45"/>
      <c r="AL26" s="45"/>
      <c r="AM26" s="45"/>
      <c r="AN26" s="45"/>
      <c r="AO26" s="45"/>
    </row>
    <row r="27" spans="1:57" x14ac:dyDescent="0.25">
      <c r="A27" s="31"/>
      <c r="C27" s="35"/>
      <c r="D27" s="42" t="s">
        <v>99</v>
      </c>
      <c r="E27" s="45"/>
      <c r="F27" s="45"/>
      <c r="G27" s="45"/>
      <c r="H27" s="45"/>
      <c r="I27" s="45"/>
      <c r="J27" s="45"/>
      <c r="K27" s="45"/>
      <c r="L27" s="41"/>
      <c r="M27" s="41"/>
      <c r="N27" s="41"/>
      <c r="O27" s="41"/>
      <c r="P27" s="51"/>
      <c r="Q27" s="42"/>
      <c r="R27" s="45"/>
      <c r="S27" s="45"/>
      <c r="T27" s="41"/>
      <c r="U27" s="41"/>
      <c r="V27" s="41"/>
      <c r="W27" s="41"/>
      <c r="X27" s="41"/>
      <c r="Y27" s="45"/>
      <c r="Z27" s="27" t="s">
        <v>84</v>
      </c>
      <c r="AA27" s="42" t="s">
        <v>100</v>
      </c>
      <c r="AB27" s="42"/>
      <c r="AC27" s="42"/>
      <c r="AD27" s="11"/>
      <c r="AE27" s="11"/>
      <c r="AF27" s="11"/>
      <c r="AJ27" s="35"/>
      <c r="AK27" s="42"/>
      <c r="AL27" s="41"/>
    </row>
    <row r="31" spans="1:57" ht="17.25" customHeight="1" x14ac:dyDescent="0.25"/>
  </sheetData>
  <mergeCells count="22">
    <mergeCell ref="AZ11:BB11"/>
    <mergeCell ref="A12:B12"/>
    <mergeCell ref="A13:B13"/>
    <mergeCell ref="A14:A20"/>
    <mergeCell ref="B14:BB14"/>
    <mergeCell ref="B20:BB20"/>
    <mergeCell ref="A1:BB1"/>
    <mergeCell ref="A2:BB2"/>
    <mergeCell ref="A4:BB4"/>
    <mergeCell ref="A5:BB5"/>
    <mergeCell ref="A11:B11"/>
    <mergeCell ref="C11:G11"/>
    <mergeCell ref="H11:K11"/>
    <mergeCell ref="L11:O11"/>
    <mergeCell ref="P11:T11"/>
    <mergeCell ref="U11:X11"/>
    <mergeCell ref="Y11:AB11"/>
    <mergeCell ref="AC11:AG11"/>
    <mergeCell ref="AL11:AP11"/>
    <mergeCell ref="AQ11:AU11"/>
    <mergeCell ref="AV11:AY11"/>
    <mergeCell ref="AB8:BC8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tabSelected="1" view="pageLayout" zoomScaleNormal="100" workbookViewId="0">
      <selection activeCell="K5" sqref="K5"/>
    </sheetView>
  </sheetViews>
  <sheetFormatPr defaultColWidth="5.5703125" defaultRowHeight="15" x14ac:dyDescent="0.25"/>
  <cols>
    <col min="1" max="1" width="7.7109375" style="41" customWidth="1"/>
    <col min="2" max="14" width="2" style="41" customWidth="1"/>
    <col min="15" max="15" width="2.5703125" style="41" customWidth="1"/>
    <col min="16" max="16" width="2.140625" style="41" customWidth="1"/>
    <col min="17" max="17" width="2.7109375" style="41" customWidth="1"/>
    <col min="18" max="36" width="2" style="41" customWidth="1"/>
    <col min="37" max="37" width="2.42578125" style="41" customWidth="1"/>
    <col min="38" max="39" width="2.5703125" style="41" customWidth="1"/>
    <col min="40" max="52" width="2" style="41" customWidth="1"/>
    <col min="53" max="53" width="2.140625" style="41" customWidth="1"/>
    <col min="54" max="54" width="3.7109375" style="41" customWidth="1"/>
    <col min="55" max="55" width="4.7109375" style="41" customWidth="1"/>
    <col min="56" max="56" width="4.140625" style="41" customWidth="1"/>
    <col min="57" max="57" width="2.85546875" style="41" customWidth="1"/>
    <col min="58" max="58" width="6.28515625" style="41" customWidth="1"/>
    <col min="59" max="16384" width="5.5703125" style="41"/>
  </cols>
  <sheetData>
    <row r="1" spans="1:66" s="66" customFormat="1" ht="15" customHeight="1" x14ac:dyDescent="0.25">
      <c r="A1" s="157" t="s">
        <v>196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65"/>
    </row>
    <row r="2" spans="1:66" ht="15.75" x14ac:dyDescent="0.25">
      <c r="R2" s="189" t="s">
        <v>12</v>
      </c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</row>
    <row r="3" spans="1:66" s="55" customFormat="1" ht="15.75" x14ac:dyDescent="0.25">
      <c r="A3" s="190" t="s">
        <v>117</v>
      </c>
      <c r="B3" s="190"/>
      <c r="C3" s="190"/>
      <c r="D3" s="190"/>
      <c r="E3" s="190"/>
      <c r="F3" s="190"/>
      <c r="G3" s="190"/>
      <c r="H3" s="190"/>
      <c r="I3" s="190"/>
      <c r="J3" s="190"/>
      <c r="K3" s="54"/>
      <c r="L3" s="54"/>
      <c r="M3" s="54"/>
      <c r="N3" s="54"/>
      <c r="O3" s="54"/>
      <c r="P3" s="54"/>
      <c r="Q3" s="54"/>
      <c r="R3" s="54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6" t="s">
        <v>113</v>
      </c>
      <c r="BA3" s="76"/>
      <c r="BB3" s="76"/>
      <c r="BC3" s="77"/>
      <c r="BD3" s="77"/>
      <c r="BE3" s="76"/>
    </row>
    <row r="4" spans="1:66" s="56" customFormat="1" ht="15.75" x14ac:dyDescent="0.25">
      <c r="A4" s="98" t="s">
        <v>111</v>
      </c>
      <c r="B4" s="98"/>
      <c r="C4" s="98"/>
      <c r="D4" s="99"/>
      <c r="E4" s="99"/>
      <c r="F4" s="99"/>
      <c r="G4" s="99"/>
      <c r="H4" s="99"/>
      <c r="I4" s="86" t="s">
        <v>114</v>
      </c>
      <c r="J4" s="100"/>
      <c r="K4" s="101"/>
      <c r="L4" s="101"/>
      <c r="M4" s="101"/>
      <c r="N4" s="98" t="s">
        <v>115</v>
      </c>
      <c r="O4" s="98"/>
      <c r="P4" s="98"/>
      <c r="Q4" s="98"/>
      <c r="R4" s="87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8"/>
      <c r="AS4" s="78"/>
      <c r="AT4" s="78"/>
      <c r="AU4" s="78"/>
      <c r="AV4" s="78"/>
      <c r="AW4" s="78"/>
      <c r="AX4" s="78"/>
      <c r="AY4" s="78"/>
      <c r="AZ4" s="76" t="s">
        <v>103</v>
      </c>
      <c r="BA4" s="76"/>
      <c r="BB4" s="76"/>
      <c r="BC4" s="76"/>
      <c r="BD4" s="76"/>
      <c r="BE4" s="76"/>
      <c r="BG4" s="41"/>
    </row>
    <row r="5" spans="1:66" s="56" customFormat="1" ht="15.75" x14ac:dyDescent="0.25">
      <c r="A5" s="88" t="s">
        <v>104</v>
      </c>
      <c r="B5" s="88"/>
      <c r="C5" s="88"/>
      <c r="D5" s="88"/>
      <c r="E5" s="88"/>
      <c r="F5" s="88"/>
      <c r="G5" s="88"/>
      <c r="H5" s="88"/>
      <c r="I5" s="88"/>
      <c r="J5" s="88"/>
      <c r="K5" s="87" t="s">
        <v>206</v>
      </c>
      <c r="L5" s="7"/>
      <c r="M5" s="7"/>
      <c r="N5" s="85"/>
      <c r="O5" s="85"/>
      <c r="P5" s="85"/>
      <c r="Q5" s="85"/>
      <c r="R5" s="85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80"/>
      <c r="AY5" s="80"/>
      <c r="AZ5" s="81" t="s">
        <v>199</v>
      </c>
      <c r="BA5" s="82"/>
      <c r="BB5" s="82"/>
      <c r="BC5" s="82"/>
      <c r="BD5" s="82"/>
      <c r="BE5" s="82"/>
      <c r="BF5" s="58"/>
      <c r="BG5" s="41"/>
    </row>
    <row r="6" spans="1:66" ht="20.2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5"/>
      <c r="Q6" s="75"/>
      <c r="R6" s="191" t="s">
        <v>105</v>
      </c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76"/>
      <c r="AS6" s="76"/>
      <c r="AT6" s="76"/>
      <c r="AU6" s="76"/>
      <c r="AV6" s="76"/>
      <c r="AW6" s="76"/>
      <c r="AX6" s="82"/>
      <c r="AY6" s="82"/>
      <c r="AZ6" s="82"/>
      <c r="BA6" s="82"/>
      <c r="BB6" s="82"/>
      <c r="BC6" s="82"/>
      <c r="BD6" s="82"/>
      <c r="BE6" s="82"/>
      <c r="BF6" s="3"/>
    </row>
    <row r="7" spans="1:66" x14ac:dyDescent="0.25">
      <c r="A7" s="83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5"/>
      <c r="Q7" s="75"/>
      <c r="R7" s="75"/>
      <c r="S7" s="75"/>
      <c r="T7" s="84"/>
      <c r="U7" s="84"/>
      <c r="V7" s="80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75"/>
      <c r="AO7" s="75"/>
      <c r="AP7" s="76"/>
      <c r="AQ7" s="76"/>
      <c r="AR7" s="76"/>
      <c r="AS7" s="76"/>
      <c r="AT7" s="76"/>
      <c r="AU7" s="76"/>
      <c r="AV7" s="76"/>
      <c r="AW7" s="76"/>
      <c r="AX7" s="82"/>
      <c r="AY7" s="82"/>
      <c r="AZ7" s="82"/>
      <c r="BA7" s="82"/>
      <c r="BB7" s="82"/>
      <c r="BC7" s="82"/>
      <c r="BD7" s="82"/>
      <c r="BE7" s="82"/>
      <c r="BF7" s="3"/>
    </row>
    <row r="8" spans="1:66" ht="12.7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</row>
    <row r="9" spans="1:66" ht="30.75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92" t="s">
        <v>200</v>
      </c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76"/>
      <c r="BC9" s="76"/>
      <c r="BD9" s="76"/>
      <c r="BE9" s="76"/>
    </row>
    <row r="10" spans="1:66" ht="15.75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5"/>
      <c r="Q10" s="75"/>
      <c r="R10" s="75"/>
      <c r="S10" s="82"/>
      <c r="T10" s="82"/>
      <c r="U10" s="82"/>
      <c r="V10" s="82"/>
      <c r="W10" s="82"/>
      <c r="X10" s="48"/>
      <c r="Y10" s="193" t="s">
        <v>201</v>
      </c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76"/>
      <c r="AZ10" s="76"/>
      <c r="BA10" s="76"/>
      <c r="BB10" s="76"/>
      <c r="BC10" s="76"/>
      <c r="BD10" s="76"/>
      <c r="BE10" s="76"/>
    </row>
    <row r="11" spans="1:66" ht="12.75" customHeight="1" x14ac:dyDescent="0.25"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</row>
    <row r="12" spans="1:66" s="59" customFormat="1" ht="12.75" x14ac:dyDescent="0.2">
      <c r="A12" s="59" t="s">
        <v>106</v>
      </c>
      <c r="BB12" s="59" t="s">
        <v>107</v>
      </c>
    </row>
    <row r="13" spans="1:66" ht="12" customHeight="1" x14ac:dyDescent="0.25">
      <c r="H13" s="45"/>
      <c r="I13" s="45"/>
      <c r="O13" s="57"/>
      <c r="AX13" s="41" t="s">
        <v>8</v>
      </c>
    </row>
    <row r="14" spans="1:66" s="68" customFormat="1" ht="20.25" customHeight="1" x14ac:dyDescent="0.2">
      <c r="A14" s="179" t="s">
        <v>179</v>
      </c>
      <c r="B14" s="181" t="s">
        <v>118</v>
      </c>
      <c r="C14" s="182"/>
      <c r="D14" s="182"/>
      <c r="E14" s="183"/>
      <c r="F14" s="184" t="s">
        <v>130</v>
      </c>
      <c r="G14" s="181" t="s">
        <v>119</v>
      </c>
      <c r="H14" s="182"/>
      <c r="I14" s="183"/>
      <c r="J14" s="184" t="s">
        <v>131</v>
      </c>
      <c r="K14" s="181" t="s">
        <v>120</v>
      </c>
      <c r="L14" s="182"/>
      <c r="M14" s="182"/>
      <c r="N14" s="183"/>
      <c r="O14" s="181" t="s">
        <v>121</v>
      </c>
      <c r="P14" s="182"/>
      <c r="Q14" s="182"/>
      <c r="R14" s="183"/>
      <c r="S14" s="184" t="s">
        <v>132</v>
      </c>
      <c r="T14" s="181" t="s">
        <v>122</v>
      </c>
      <c r="U14" s="182"/>
      <c r="V14" s="183"/>
      <c r="W14" s="186" t="s">
        <v>133</v>
      </c>
      <c r="X14" s="187" t="s">
        <v>123</v>
      </c>
      <c r="Y14" s="187"/>
      <c r="Z14" s="187"/>
      <c r="AA14" s="186" t="s">
        <v>134</v>
      </c>
      <c r="AB14" s="181" t="s">
        <v>124</v>
      </c>
      <c r="AC14" s="182"/>
      <c r="AD14" s="182"/>
      <c r="AE14" s="183"/>
      <c r="AF14" s="186" t="s">
        <v>135</v>
      </c>
      <c r="AG14" s="171" t="s">
        <v>125</v>
      </c>
      <c r="AH14" s="172"/>
      <c r="AI14" s="173"/>
      <c r="AJ14" s="188" t="s">
        <v>136</v>
      </c>
      <c r="AK14" s="171" t="s">
        <v>126</v>
      </c>
      <c r="AL14" s="172"/>
      <c r="AM14" s="172"/>
      <c r="AN14" s="173"/>
      <c r="AO14" s="171" t="s">
        <v>127</v>
      </c>
      <c r="AP14" s="172"/>
      <c r="AQ14" s="172"/>
      <c r="AR14" s="173"/>
      <c r="AS14" s="174" t="s">
        <v>137</v>
      </c>
      <c r="AT14" s="171" t="s">
        <v>128</v>
      </c>
      <c r="AU14" s="172"/>
      <c r="AV14" s="173"/>
      <c r="AW14" s="174" t="s">
        <v>138</v>
      </c>
      <c r="AX14" s="200" t="s">
        <v>129</v>
      </c>
      <c r="AY14" s="200"/>
      <c r="AZ14" s="200"/>
      <c r="BA14" s="200"/>
      <c r="BB14" s="176" t="s">
        <v>108</v>
      </c>
      <c r="BC14" s="197" t="s">
        <v>112</v>
      </c>
      <c r="BD14" s="197" t="s">
        <v>10</v>
      </c>
      <c r="BE14" s="194" t="s">
        <v>9</v>
      </c>
      <c r="BF14" s="194" t="s">
        <v>109</v>
      </c>
      <c r="BG14" s="197" t="s">
        <v>110</v>
      </c>
    </row>
    <row r="15" spans="1:66" s="67" customFormat="1" ht="50.25" customHeight="1" x14ac:dyDescent="0.2">
      <c r="A15" s="180"/>
      <c r="B15" s="107" t="s">
        <v>139</v>
      </c>
      <c r="C15" s="107" t="s">
        <v>140</v>
      </c>
      <c r="D15" s="107" t="s">
        <v>141</v>
      </c>
      <c r="E15" s="107" t="s">
        <v>142</v>
      </c>
      <c r="F15" s="185"/>
      <c r="G15" s="107" t="s">
        <v>143</v>
      </c>
      <c r="H15" s="107" t="s">
        <v>144</v>
      </c>
      <c r="I15" s="107" t="s">
        <v>145</v>
      </c>
      <c r="J15" s="185"/>
      <c r="K15" s="107" t="s">
        <v>146</v>
      </c>
      <c r="L15" s="107" t="s">
        <v>147</v>
      </c>
      <c r="M15" s="107" t="s">
        <v>148</v>
      </c>
      <c r="N15" s="107" t="s">
        <v>149</v>
      </c>
      <c r="O15" s="107" t="s">
        <v>139</v>
      </c>
      <c r="P15" s="107" t="s">
        <v>140</v>
      </c>
      <c r="Q15" s="107" t="s">
        <v>141</v>
      </c>
      <c r="R15" s="107" t="s">
        <v>142</v>
      </c>
      <c r="S15" s="185"/>
      <c r="T15" s="107" t="s">
        <v>150</v>
      </c>
      <c r="U15" s="107" t="s">
        <v>151</v>
      </c>
      <c r="V15" s="107" t="s">
        <v>152</v>
      </c>
      <c r="W15" s="184"/>
      <c r="X15" s="107" t="s">
        <v>153</v>
      </c>
      <c r="Y15" s="107" t="s">
        <v>154</v>
      </c>
      <c r="Z15" s="107" t="s">
        <v>155</v>
      </c>
      <c r="AA15" s="184"/>
      <c r="AB15" s="107" t="s">
        <v>153</v>
      </c>
      <c r="AC15" s="107" t="s">
        <v>154</v>
      </c>
      <c r="AD15" s="107" t="s">
        <v>155</v>
      </c>
      <c r="AE15" s="107" t="s">
        <v>156</v>
      </c>
      <c r="AF15" s="184"/>
      <c r="AG15" s="107" t="s">
        <v>143</v>
      </c>
      <c r="AH15" s="107" t="s">
        <v>144</v>
      </c>
      <c r="AI15" s="107" t="s">
        <v>145</v>
      </c>
      <c r="AJ15" s="174"/>
      <c r="AK15" s="107" t="s">
        <v>157</v>
      </c>
      <c r="AL15" s="107" t="s">
        <v>158</v>
      </c>
      <c r="AM15" s="107" t="s">
        <v>159</v>
      </c>
      <c r="AN15" s="107" t="s">
        <v>160</v>
      </c>
      <c r="AO15" s="107" t="s">
        <v>139</v>
      </c>
      <c r="AP15" s="107" t="s">
        <v>140</v>
      </c>
      <c r="AQ15" s="107" t="s">
        <v>141</v>
      </c>
      <c r="AR15" s="107" t="s">
        <v>142</v>
      </c>
      <c r="AS15" s="175"/>
      <c r="AT15" s="107" t="s">
        <v>143</v>
      </c>
      <c r="AU15" s="107" t="s">
        <v>144</v>
      </c>
      <c r="AV15" s="107" t="s">
        <v>145</v>
      </c>
      <c r="AW15" s="175"/>
      <c r="AX15" s="107" t="s">
        <v>146</v>
      </c>
      <c r="AY15" s="107" t="s">
        <v>147</v>
      </c>
      <c r="AZ15" s="107" t="s">
        <v>148</v>
      </c>
      <c r="BA15" s="107" t="s">
        <v>149</v>
      </c>
      <c r="BB15" s="177"/>
      <c r="BC15" s="198"/>
      <c r="BD15" s="198"/>
      <c r="BE15" s="195"/>
      <c r="BF15" s="195"/>
      <c r="BG15" s="198"/>
      <c r="BJ15" s="68"/>
      <c r="BK15" s="68"/>
      <c r="BL15" s="68"/>
      <c r="BM15" s="68"/>
      <c r="BN15" s="68"/>
    </row>
    <row r="16" spans="1:66" s="67" customFormat="1" ht="16.5" customHeight="1" x14ac:dyDescent="0.2">
      <c r="A16" s="102" t="s">
        <v>61</v>
      </c>
      <c r="B16" s="103"/>
      <c r="C16" s="103">
        <f t="shared" ref="C16:S16" si="0">B16+1</f>
        <v>1</v>
      </c>
      <c r="D16" s="103">
        <f t="shared" si="0"/>
        <v>2</v>
      </c>
      <c r="E16" s="103">
        <f t="shared" si="0"/>
        <v>3</v>
      </c>
      <c r="F16" s="103">
        <f t="shared" si="0"/>
        <v>4</v>
      </c>
      <c r="G16" s="103">
        <f t="shared" si="0"/>
        <v>5</v>
      </c>
      <c r="H16" s="103">
        <f t="shared" si="0"/>
        <v>6</v>
      </c>
      <c r="I16" s="103">
        <f t="shared" si="0"/>
        <v>7</v>
      </c>
      <c r="J16" s="103">
        <f t="shared" si="0"/>
        <v>8</v>
      </c>
      <c r="K16" s="103">
        <f t="shared" si="0"/>
        <v>9</v>
      </c>
      <c r="L16" s="103">
        <f t="shared" si="0"/>
        <v>10</v>
      </c>
      <c r="M16" s="103">
        <f t="shared" si="0"/>
        <v>11</v>
      </c>
      <c r="N16" s="103">
        <f t="shared" si="0"/>
        <v>12</v>
      </c>
      <c r="O16" s="103">
        <f t="shared" si="0"/>
        <v>13</v>
      </c>
      <c r="P16" s="103">
        <f t="shared" si="0"/>
        <v>14</v>
      </c>
      <c r="Q16" s="103">
        <f t="shared" si="0"/>
        <v>15</v>
      </c>
      <c r="R16" s="103">
        <f t="shared" si="0"/>
        <v>16</v>
      </c>
      <c r="S16" s="103">
        <f t="shared" si="0"/>
        <v>17</v>
      </c>
      <c r="T16" s="103">
        <v>19</v>
      </c>
      <c r="U16" s="103">
        <v>20</v>
      </c>
      <c r="V16" s="103">
        <v>21</v>
      </c>
      <c r="W16" s="103">
        <v>22</v>
      </c>
      <c r="X16" s="103">
        <v>23</v>
      </c>
      <c r="Y16" s="103">
        <v>24</v>
      </c>
      <c r="Z16" s="103">
        <v>25</v>
      </c>
      <c r="AA16" s="103">
        <v>26</v>
      </c>
      <c r="AB16" s="103">
        <v>27</v>
      </c>
      <c r="AC16" s="103">
        <v>28</v>
      </c>
      <c r="AD16" s="103">
        <v>29</v>
      </c>
      <c r="AE16" s="103">
        <f>AD16+1</f>
        <v>30</v>
      </c>
      <c r="AF16" s="103">
        <v>31</v>
      </c>
      <c r="AG16" s="104">
        <v>32</v>
      </c>
      <c r="AH16" s="104">
        <v>33</v>
      </c>
      <c r="AI16" s="104">
        <v>34</v>
      </c>
      <c r="AJ16" s="105">
        <v>35</v>
      </c>
      <c r="AK16" s="105">
        <v>36</v>
      </c>
      <c r="AL16" s="105">
        <v>37</v>
      </c>
      <c r="AM16" s="105">
        <v>38</v>
      </c>
      <c r="AN16" s="105">
        <v>39</v>
      </c>
      <c r="AO16" s="105">
        <v>40</v>
      </c>
      <c r="AP16" s="105">
        <v>41</v>
      </c>
      <c r="AQ16" s="105">
        <v>42</v>
      </c>
      <c r="AR16" s="105">
        <v>43</v>
      </c>
      <c r="AS16" s="105">
        <v>44</v>
      </c>
      <c r="AT16" s="105">
        <v>45</v>
      </c>
      <c r="AU16" s="105">
        <v>46</v>
      </c>
      <c r="AV16" s="105">
        <v>47</v>
      </c>
      <c r="AW16" s="105">
        <v>48</v>
      </c>
      <c r="AX16" s="105">
        <v>49</v>
      </c>
      <c r="AY16" s="105">
        <v>50</v>
      </c>
      <c r="AZ16" s="105">
        <v>51</v>
      </c>
      <c r="BA16" s="105">
        <v>52</v>
      </c>
      <c r="BB16" s="178"/>
      <c r="BC16" s="199"/>
      <c r="BD16" s="199"/>
      <c r="BE16" s="196"/>
      <c r="BF16" s="196"/>
      <c r="BG16" s="199"/>
    </row>
    <row r="17" spans="1:59" customFormat="1" x14ac:dyDescent="0.25">
      <c r="A17" s="70" t="s">
        <v>81</v>
      </c>
      <c r="B17" s="71"/>
      <c r="C17" s="71"/>
      <c r="D17" s="71"/>
      <c r="E17" s="71"/>
      <c r="F17" s="71"/>
      <c r="G17" s="71"/>
      <c r="H17" s="71"/>
      <c r="I17" s="23"/>
      <c r="J17" s="23"/>
      <c r="K17" s="113" t="s">
        <v>180</v>
      </c>
      <c r="L17" s="25"/>
      <c r="M17" s="25"/>
      <c r="N17" s="25"/>
      <c r="O17" s="25"/>
      <c r="P17" s="25"/>
      <c r="Q17" s="25"/>
      <c r="R17" s="23"/>
      <c r="S17" s="61"/>
      <c r="T17" s="113" t="s">
        <v>180</v>
      </c>
      <c r="U17" s="113" t="s">
        <v>180</v>
      </c>
      <c r="V17" s="25"/>
      <c r="W17" s="72"/>
      <c r="X17" s="72"/>
      <c r="Y17" s="72"/>
      <c r="Z17" s="71"/>
      <c r="AA17" s="71"/>
      <c r="AB17" s="71"/>
      <c r="AC17" s="71"/>
      <c r="AD17" s="23"/>
      <c r="AE17" s="23"/>
      <c r="AF17" s="113" t="s">
        <v>180</v>
      </c>
      <c r="AG17" s="25"/>
      <c r="AH17" s="25"/>
      <c r="AI17" s="25"/>
      <c r="AJ17" s="23"/>
      <c r="AK17" s="71"/>
      <c r="AL17" s="71"/>
      <c r="AM17" s="73" t="s">
        <v>84</v>
      </c>
      <c r="AN17" s="114" t="s">
        <v>181</v>
      </c>
      <c r="AO17" s="113" t="s">
        <v>180</v>
      </c>
      <c r="AP17" s="113" t="s">
        <v>180</v>
      </c>
      <c r="AQ17" s="113" t="s">
        <v>180</v>
      </c>
      <c r="AR17" s="113" t="s">
        <v>180</v>
      </c>
      <c r="AS17" s="113" t="s">
        <v>180</v>
      </c>
      <c r="AT17" s="113" t="s">
        <v>180</v>
      </c>
      <c r="AU17" s="113" t="s">
        <v>180</v>
      </c>
      <c r="AV17" s="113" t="s">
        <v>180</v>
      </c>
      <c r="AW17" s="113" t="s">
        <v>180</v>
      </c>
      <c r="AX17" s="113" t="s">
        <v>180</v>
      </c>
      <c r="AY17" s="113" t="s">
        <v>180</v>
      </c>
      <c r="AZ17" s="113" t="s">
        <v>180</v>
      </c>
      <c r="BA17" s="113" t="s">
        <v>180</v>
      </c>
      <c r="BB17" s="60">
        <v>33</v>
      </c>
      <c r="BC17" s="60">
        <v>1</v>
      </c>
      <c r="BD17" s="60">
        <v>1</v>
      </c>
      <c r="BE17" s="60"/>
      <c r="BF17" s="60">
        <v>17</v>
      </c>
      <c r="BG17" s="62">
        <f t="shared" ref="BG17:BG19" si="1">BB17+BC17+BD17+BE17+BF17</f>
        <v>52</v>
      </c>
    </row>
    <row r="18" spans="1:59" customFormat="1" x14ac:dyDescent="0.25">
      <c r="A18" s="74" t="s">
        <v>185</v>
      </c>
      <c r="B18" s="71"/>
      <c r="C18" s="71"/>
      <c r="D18" s="71"/>
      <c r="E18" s="71"/>
      <c r="F18" s="71"/>
      <c r="G18" s="71"/>
      <c r="H18" s="71"/>
      <c r="I18" s="23"/>
      <c r="J18" s="23"/>
      <c r="K18" s="113" t="s">
        <v>180</v>
      </c>
      <c r="L18" s="25"/>
      <c r="M18" s="25"/>
      <c r="N18" s="25"/>
      <c r="O18" s="25"/>
      <c r="P18" s="25"/>
      <c r="Q18" s="25"/>
      <c r="R18" s="23"/>
      <c r="S18" s="61"/>
      <c r="T18" s="113" t="s">
        <v>180</v>
      </c>
      <c r="U18" s="113" t="s">
        <v>180</v>
      </c>
      <c r="V18" s="25"/>
      <c r="W18" s="72"/>
      <c r="X18" s="72"/>
      <c r="Y18" s="72"/>
      <c r="Z18" s="71"/>
      <c r="AA18" s="71"/>
      <c r="AB18" s="71"/>
      <c r="AC18" s="71"/>
      <c r="AD18" s="23"/>
      <c r="AE18" s="23"/>
      <c r="AF18" s="113" t="s">
        <v>180</v>
      </c>
      <c r="AG18" s="25"/>
      <c r="AH18" s="25"/>
      <c r="AI18" s="25"/>
      <c r="AJ18" s="23"/>
      <c r="AK18" s="71"/>
      <c r="AL18" s="71"/>
      <c r="AM18" s="73" t="s">
        <v>84</v>
      </c>
      <c r="AN18" s="114" t="s">
        <v>181</v>
      </c>
      <c r="AO18" s="113" t="s">
        <v>180</v>
      </c>
      <c r="AP18" s="113" t="s">
        <v>180</v>
      </c>
      <c r="AQ18" s="113" t="s">
        <v>180</v>
      </c>
      <c r="AR18" s="113" t="s">
        <v>180</v>
      </c>
      <c r="AS18" s="113" t="s">
        <v>180</v>
      </c>
      <c r="AT18" s="113" t="s">
        <v>180</v>
      </c>
      <c r="AU18" s="113" t="s">
        <v>180</v>
      </c>
      <c r="AV18" s="113" t="s">
        <v>180</v>
      </c>
      <c r="AW18" s="113" t="s">
        <v>180</v>
      </c>
      <c r="AX18" s="113" t="s">
        <v>180</v>
      </c>
      <c r="AY18" s="113" t="s">
        <v>180</v>
      </c>
      <c r="AZ18" s="113" t="s">
        <v>180</v>
      </c>
      <c r="BA18" s="113" t="s">
        <v>180</v>
      </c>
      <c r="BB18" s="60">
        <v>33</v>
      </c>
      <c r="BC18" s="60">
        <v>1</v>
      </c>
      <c r="BD18" s="60">
        <v>1</v>
      </c>
      <c r="BE18" s="60"/>
      <c r="BF18" s="60">
        <v>17</v>
      </c>
      <c r="BG18" s="62">
        <f t="shared" si="1"/>
        <v>52</v>
      </c>
    </row>
    <row r="19" spans="1:59" customFormat="1" x14ac:dyDescent="0.25">
      <c r="A19" s="74" t="s">
        <v>87</v>
      </c>
      <c r="B19" s="71"/>
      <c r="C19" s="71"/>
      <c r="D19" s="71"/>
      <c r="E19" s="71"/>
      <c r="F19" s="71"/>
      <c r="G19" s="71"/>
      <c r="H19" s="71"/>
      <c r="I19" s="23"/>
      <c r="J19" s="23"/>
      <c r="K19" s="113" t="s">
        <v>180</v>
      </c>
      <c r="L19" s="25"/>
      <c r="M19" s="25"/>
      <c r="N19" s="25"/>
      <c r="O19" s="25"/>
      <c r="P19" s="25"/>
      <c r="Q19" s="25"/>
      <c r="R19" s="23"/>
      <c r="S19" s="61"/>
      <c r="T19" s="113" t="s">
        <v>180</v>
      </c>
      <c r="U19" s="113" t="s">
        <v>180</v>
      </c>
      <c r="V19" s="25"/>
      <c r="W19" s="72"/>
      <c r="X19" s="72"/>
      <c r="Y19" s="72"/>
      <c r="Z19" s="71"/>
      <c r="AA19" s="71"/>
      <c r="AB19" s="71"/>
      <c r="AC19" s="71"/>
      <c r="AD19" s="23"/>
      <c r="AE19" s="23"/>
      <c r="AF19" s="113" t="s">
        <v>180</v>
      </c>
      <c r="AG19" s="25"/>
      <c r="AH19" s="25"/>
      <c r="AI19" s="25"/>
      <c r="AJ19" s="23"/>
      <c r="AK19" s="71"/>
      <c r="AL19" s="71"/>
      <c r="AM19" s="73" t="s">
        <v>84</v>
      </c>
      <c r="AN19" s="115" t="s">
        <v>87</v>
      </c>
      <c r="AO19" s="113" t="s">
        <v>180</v>
      </c>
      <c r="AP19" s="113" t="s">
        <v>180</v>
      </c>
      <c r="AQ19" s="113" t="s">
        <v>180</v>
      </c>
      <c r="AR19" s="113" t="s">
        <v>180</v>
      </c>
      <c r="AS19" s="113" t="s">
        <v>180</v>
      </c>
      <c r="AT19" s="113" t="s">
        <v>180</v>
      </c>
      <c r="AU19" s="113" t="s">
        <v>180</v>
      </c>
      <c r="AV19" s="113" t="s">
        <v>180</v>
      </c>
      <c r="AW19" s="113" t="s">
        <v>180</v>
      </c>
      <c r="AX19" s="113" t="s">
        <v>180</v>
      </c>
      <c r="AY19" s="113" t="s">
        <v>180</v>
      </c>
      <c r="AZ19" s="113" t="s">
        <v>180</v>
      </c>
      <c r="BA19" s="113" t="s">
        <v>180</v>
      </c>
      <c r="BB19" s="63">
        <v>33</v>
      </c>
      <c r="BC19" s="63"/>
      <c r="BD19" s="63">
        <v>1</v>
      </c>
      <c r="BE19" s="63">
        <v>1</v>
      </c>
      <c r="BF19" s="60">
        <v>17</v>
      </c>
      <c r="BG19" s="62">
        <f t="shared" si="1"/>
        <v>52</v>
      </c>
    </row>
    <row r="20" spans="1:59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4">
        <f>SUM(BB17:BB19)</f>
        <v>99</v>
      </c>
      <c r="BC20" s="64">
        <f t="shared" ref="BC20:BG20" si="2">SUM(BC17:BC19)</f>
        <v>2</v>
      </c>
      <c r="BD20" s="64">
        <f t="shared" si="2"/>
        <v>3</v>
      </c>
      <c r="BE20" s="64">
        <f t="shared" si="2"/>
        <v>1</v>
      </c>
      <c r="BF20" s="64">
        <f t="shared" si="2"/>
        <v>51</v>
      </c>
      <c r="BG20" s="64">
        <f t="shared" si="2"/>
        <v>156</v>
      </c>
    </row>
    <row r="21" spans="1:59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</row>
    <row r="23" spans="1:59" customFormat="1" ht="15.75" x14ac:dyDescent="0.25">
      <c r="A23" s="31"/>
      <c r="B23" s="89" t="s">
        <v>116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41" t="s">
        <v>8</v>
      </c>
      <c r="V23" s="41" t="s">
        <v>8</v>
      </c>
      <c r="W23" s="41"/>
      <c r="X23" s="41"/>
      <c r="Y23" s="41"/>
      <c r="Z23" s="41"/>
      <c r="AA23" s="41"/>
      <c r="AB23" s="41"/>
      <c r="AC23" s="41"/>
      <c r="AD23" s="41"/>
      <c r="AE23" s="41"/>
      <c r="BC23" s="106"/>
      <c r="BD23" s="106"/>
      <c r="BE23" s="106"/>
    </row>
    <row r="24" spans="1:59" customFormat="1" ht="15.75" x14ac:dyDescent="0.25">
      <c r="A24" s="3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91"/>
      <c r="U24" s="87"/>
      <c r="V24" s="2"/>
      <c r="W24" s="2"/>
      <c r="X24" s="2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2"/>
      <c r="AJ24" s="2"/>
      <c r="AK24" s="2"/>
      <c r="AL24" s="2"/>
      <c r="AM24" s="2"/>
      <c r="AN24" s="41"/>
      <c r="AO24" s="116"/>
      <c r="AP24" s="117"/>
      <c r="AQ24" s="94"/>
      <c r="AR24" s="118"/>
      <c r="AS24" s="118"/>
      <c r="AT24" s="118"/>
      <c r="AU24" s="118"/>
      <c r="AV24" s="118"/>
      <c r="AW24" s="118"/>
      <c r="AX24" s="91"/>
      <c r="AY24" s="94"/>
      <c r="AZ24" s="118"/>
    </row>
    <row r="25" spans="1:59" customFormat="1" ht="16.5" customHeight="1" x14ac:dyDescent="0.25">
      <c r="A25" s="31"/>
      <c r="B25" s="61"/>
      <c r="C25" s="87" t="s">
        <v>94</v>
      </c>
      <c r="D25" s="87"/>
      <c r="E25" s="87"/>
      <c r="F25" s="87"/>
      <c r="G25" s="87"/>
      <c r="H25" s="87"/>
      <c r="I25" s="87"/>
      <c r="J25" s="87"/>
      <c r="K25" s="7"/>
      <c r="L25" s="7"/>
      <c r="M25" s="7"/>
      <c r="N25" s="7"/>
      <c r="O25" s="92"/>
      <c r="P25" s="87"/>
      <c r="Q25" s="87"/>
      <c r="R25" s="87"/>
      <c r="S25" s="7"/>
      <c r="T25" s="91"/>
      <c r="U25" s="87"/>
      <c r="V25" s="87"/>
      <c r="W25" s="87"/>
      <c r="X25" s="8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87"/>
      <c r="AJ25" s="87"/>
      <c r="AK25" s="87"/>
      <c r="AL25" s="87"/>
      <c r="AM25" s="87"/>
      <c r="AN25" s="41"/>
      <c r="AO25" s="115" t="s">
        <v>87</v>
      </c>
      <c r="AP25" s="7"/>
      <c r="AQ25" s="87" t="s">
        <v>95</v>
      </c>
      <c r="AR25" s="87"/>
      <c r="AS25" s="87"/>
      <c r="AT25" s="87"/>
      <c r="AU25" s="87"/>
      <c r="AV25" s="87"/>
      <c r="AW25" s="87"/>
      <c r="AX25" s="91"/>
      <c r="AY25" s="87"/>
      <c r="AZ25" s="2"/>
    </row>
    <row r="26" spans="1:59" customFormat="1" ht="15.75" x14ac:dyDescent="0.25">
      <c r="A26" s="31"/>
      <c r="B26" s="114" t="s">
        <v>181</v>
      </c>
      <c r="C26" s="87" t="s">
        <v>99</v>
      </c>
      <c r="D26" s="87"/>
      <c r="E26" s="87"/>
      <c r="F26" s="87"/>
      <c r="G26" s="87"/>
      <c r="H26" s="87"/>
      <c r="I26" s="87"/>
      <c r="J26" s="87"/>
      <c r="K26" s="7"/>
      <c r="L26" s="7"/>
      <c r="M26" s="7"/>
      <c r="N26" s="7"/>
      <c r="O26" s="93"/>
      <c r="P26" s="94"/>
      <c r="Q26" s="87"/>
      <c r="R26" s="87"/>
      <c r="S26" s="7"/>
      <c r="T26" s="95"/>
      <c r="U26" s="87"/>
      <c r="V26" s="87"/>
      <c r="W26" s="87"/>
      <c r="X26" s="8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87"/>
      <c r="AJ26" s="87"/>
      <c r="AK26" s="87"/>
      <c r="AL26" s="87"/>
      <c r="AM26" s="87"/>
      <c r="AN26" s="41"/>
      <c r="AO26" s="112" t="s">
        <v>180</v>
      </c>
      <c r="AP26" s="7"/>
      <c r="AQ26" s="87" t="s">
        <v>98</v>
      </c>
      <c r="AR26" s="87"/>
      <c r="AS26" s="87"/>
      <c r="AT26" s="87"/>
      <c r="AU26" s="87"/>
      <c r="AV26" s="87"/>
      <c r="AW26" s="87"/>
      <c r="AX26" s="95"/>
      <c r="AY26" s="87"/>
      <c r="AZ26" s="2"/>
    </row>
    <row r="27" spans="1:59" customFormat="1" ht="15.75" x14ac:dyDescent="0.25">
      <c r="A27" s="31"/>
      <c r="B27" s="91"/>
      <c r="C27" s="87"/>
      <c r="D27" s="87"/>
      <c r="E27" s="87"/>
      <c r="F27" s="87"/>
      <c r="G27" s="87"/>
      <c r="H27" s="87"/>
      <c r="I27" s="87"/>
      <c r="J27" s="87"/>
      <c r="K27" s="7"/>
      <c r="L27" s="7"/>
      <c r="M27" s="7"/>
      <c r="N27" s="7"/>
      <c r="O27" s="96"/>
      <c r="P27" s="87"/>
      <c r="Q27" s="87"/>
      <c r="R27" s="87"/>
      <c r="S27" s="7"/>
      <c r="T27" s="7"/>
      <c r="U27" s="7"/>
      <c r="V27" s="7"/>
      <c r="W27" s="7"/>
      <c r="X27" s="8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91"/>
      <c r="AJ27" s="87"/>
      <c r="AK27" s="7"/>
      <c r="AL27" s="2"/>
      <c r="AM27" s="2"/>
      <c r="AN27" s="41"/>
      <c r="AO27" s="97" t="s">
        <v>84</v>
      </c>
      <c r="AP27" s="7"/>
      <c r="AQ27" s="87" t="s">
        <v>100</v>
      </c>
      <c r="AR27" s="87"/>
      <c r="AS27" s="87"/>
      <c r="AT27" s="2"/>
      <c r="AU27" s="2"/>
      <c r="AV27" s="2"/>
      <c r="AW27" s="2"/>
      <c r="AX27" s="2"/>
      <c r="AY27" s="2"/>
      <c r="AZ27" s="2"/>
    </row>
    <row r="28" spans="1:59" ht="15.75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</sheetData>
  <mergeCells count="35">
    <mergeCell ref="Y10:AX10"/>
    <mergeCell ref="K14:N14"/>
    <mergeCell ref="BF14:BF16"/>
    <mergeCell ref="BG14:BG16"/>
    <mergeCell ref="BC14:BC16"/>
    <mergeCell ref="BD14:BD16"/>
    <mergeCell ref="BE14:BE16"/>
    <mergeCell ref="AW14:AW15"/>
    <mergeCell ref="AX14:BA14"/>
    <mergeCell ref="AA14:AA15"/>
    <mergeCell ref="AB14:AE14"/>
    <mergeCell ref="AF14:AF15"/>
    <mergeCell ref="AG14:AI14"/>
    <mergeCell ref="P11:AX11"/>
    <mergeCell ref="O14:R14"/>
    <mergeCell ref="S14:S15"/>
    <mergeCell ref="A1:BF1"/>
    <mergeCell ref="R2:AQ2"/>
    <mergeCell ref="A3:J3"/>
    <mergeCell ref="R6:AQ6"/>
    <mergeCell ref="O9:BA9"/>
    <mergeCell ref="AO14:AR14"/>
    <mergeCell ref="AS14:AS15"/>
    <mergeCell ref="AT14:AV14"/>
    <mergeCell ref="BB14:BB16"/>
    <mergeCell ref="A14:A15"/>
    <mergeCell ref="B14:E14"/>
    <mergeCell ref="F14:F15"/>
    <mergeCell ref="G14:I14"/>
    <mergeCell ref="J14:J15"/>
    <mergeCell ref="T14:V14"/>
    <mergeCell ref="W14:W15"/>
    <mergeCell ref="X14:Z14"/>
    <mergeCell ref="AJ14:AJ15"/>
    <mergeCell ref="AK14:AN1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Layout" zoomScaleNormal="100" workbookViewId="0">
      <selection activeCell="A8" sqref="A8"/>
    </sheetView>
  </sheetViews>
  <sheetFormatPr defaultRowHeight="15" x14ac:dyDescent="0.25"/>
  <cols>
    <col min="1" max="1" width="8.7109375" style="111" customWidth="1"/>
    <col min="2" max="2" width="31.85546875" style="109" customWidth="1"/>
    <col min="3" max="3" width="12.5703125" customWidth="1"/>
    <col min="4" max="4" width="14.5703125" customWidth="1"/>
    <col min="5" max="5" width="6" customWidth="1"/>
    <col min="6" max="6" width="8.85546875" customWidth="1"/>
    <col min="7" max="7" width="6" customWidth="1"/>
    <col min="8" max="8" width="11.28515625" customWidth="1"/>
    <col min="9" max="9" width="10.140625" customWidth="1"/>
    <col min="10" max="11" width="8.5703125" customWidth="1"/>
    <col min="12" max="12" width="7.85546875" customWidth="1"/>
    <col min="13" max="13" width="3.42578125" hidden="1" customWidth="1"/>
    <col min="14" max="14" width="9.28515625" customWidth="1"/>
    <col min="15" max="15" width="6.42578125" customWidth="1"/>
    <col min="16" max="16" width="5.7109375" customWidth="1"/>
    <col min="17" max="17" width="6" customWidth="1"/>
    <col min="18" max="18" width="6.28515625" customWidth="1"/>
    <col min="19" max="19" width="6" customWidth="1"/>
    <col min="20" max="20" width="4.85546875" customWidth="1"/>
    <col min="21" max="21" width="5.140625" customWidth="1"/>
    <col min="22" max="22" width="5.28515625" customWidth="1"/>
  </cols>
  <sheetData>
    <row r="1" spans="1:19" ht="15.75" x14ac:dyDescent="0.25">
      <c r="A1" s="217" t="s">
        <v>197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19"/>
      <c r="P1" s="119"/>
      <c r="Q1" s="119"/>
      <c r="R1" s="119"/>
    </row>
    <row r="2" spans="1:19" ht="15.75" x14ac:dyDescent="0.25">
      <c r="A2" s="205" t="s">
        <v>12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119"/>
      <c r="P2" s="119"/>
      <c r="Q2" s="119"/>
      <c r="R2" s="119"/>
    </row>
    <row r="3" spans="1:19" ht="15.75" x14ac:dyDescent="0.25">
      <c r="A3" s="205" t="s">
        <v>182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119"/>
      <c r="P3" s="119"/>
      <c r="Q3" s="119"/>
      <c r="R3" s="119"/>
    </row>
    <row r="4" spans="1:19" ht="15.75" x14ac:dyDescent="0.25">
      <c r="A4" s="205" t="s">
        <v>202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119"/>
      <c r="P4" s="119"/>
      <c r="Q4" s="119"/>
      <c r="R4" s="119"/>
    </row>
    <row r="5" spans="1:19" ht="15.75" x14ac:dyDescent="0.25">
      <c r="A5" s="2"/>
      <c r="B5" s="2"/>
      <c r="O5" s="119"/>
      <c r="P5" s="119"/>
      <c r="Q5" s="119"/>
      <c r="R5" s="119"/>
    </row>
    <row r="6" spans="1:19" ht="15.75" x14ac:dyDescent="0.25">
      <c r="A6" s="2" t="s">
        <v>183</v>
      </c>
      <c r="B6" s="2"/>
      <c r="O6" s="119"/>
      <c r="P6" s="119"/>
      <c r="Q6" s="119"/>
      <c r="R6" s="119"/>
    </row>
    <row r="7" spans="1:19" ht="15.75" x14ac:dyDescent="0.25">
      <c r="A7" s="218" t="s">
        <v>13</v>
      </c>
      <c r="B7" s="218"/>
      <c r="O7" s="119"/>
      <c r="P7" s="119"/>
      <c r="Q7" s="119"/>
      <c r="R7" s="119"/>
    </row>
    <row r="8" spans="1:19" x14ac:dyDescent="0.25">
      <c r="A8" s="120" t="s">
        <v>205</v>
      </c>
      <c r="B8"/>
      <c r="O8" s="119"/>
      <c r="P8" s="119"/>
      <c r="Q8" s="119"/>
      <c r="R8" s="119"/>
    </row>
    <row r="9" spans="1:19" x14ac:dyDescent="0.25">
      <c r="A9" s="120" t="s">
        <v>204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19"/>
      <c r="P9" s="119"/>
      <c r="Q9" s="119"/>
      <c r="R9" s="119"/>
    </row>
    <row r="10" spans="1:19" ht="26.25" customHeight="1" thickBot="1" x14ac:dyDescent="0.3">
      <c r="A10" s="219" t="s">
        <v>161</v>
      </c>
      <c r="B10" s="214" t="s">
        <v>0</v>
      </c>
      <c r="C10" s="220" t="s">
        <v>7</v>
      </c>
      <c r="D10" s="214" t="s">
        <v>177</v>
      </c>
      <c r="E10" s="214" t="s">
        <v>108</v>
      </c>
      <c r="F10" s="214"/>
      <c r="G10" s="214"/>
      <c r="H10" s="214" t="s">
        <v>99</v>
      </c>
      <c r="I10" s="214"/>
      <c r="J10" s="214" t="s">
        <v>1</v>
      </c>
      <c r="K10" s="214"/>
      <c r="L10" s="214"/>
      <c r="M10" s="214"/>
    </row>
    <row r="11" spans="1:19" ht="11.25" customHeight="1" thickBot="1" x14ac:dyDescent="0.3">
      <c r="A11" s="219"/>
      <c r="B11" s="214"/>
      <c r="C11" s="220"/>
      <c r="D11" s="214"/>
      <c r="E11" s="214" t="s">
        <v>162</v>
      </c>
      <c r="F11" s="214"/>
      <c r="G11" s="214"/>
      <c r="H11" s="214" t="s">
        <v>178</v>
      </c>
      <c r="I11" s="214"/>
      <c r="J11" s="214"/>
      <c r="K11" s="214"/>
      <c r="L11" s="214"/>
      <c r="M11" s="214"/>
      <c r="P11" s="123">
        <v>3999.5</v>
      </c>
      <c r="Q11" s="125">
        <f>P11-P12</f>
        <v>1293</v>
      </c>
      <c r="S11">
        <f>18*4*10</f>
        <v>720</v>
      </c>
    </row>
    <row r="12" spans="1:19" ht="60" customHeight="1" thickBot="1" x14ac:dyDescent="0.3">
      <c r="A12" s="219"/>
      <c r="B12" s="214"/>
      <c r="C12" s="215" t="s">
        <v>163</v>
      </c>
      <c r="D12" s="215" t="s">
        <v>163</v>
      </c>
      <c r="E12" s="215" t="s">
        <v>164</v>
      </c>
      <c r="F12" s="215" t="s">
        <v>165</v>
      </c>
      <c r="G12" s="215" t="s">
        <v>166</v>
      </c>
      <c r="H12" s="215" t="s">
        <v>167</v>
      </c>
      <c r="I12" s="215" t="s">
        <v>168</v>
      </c>
      <c r="J12" s="216" t="s">
        <v>2</v>
      </c>
      <c r="K12" s="216" t="s">
        <v>169</v>
      </c>
      <c r="L12" s="216" t="s">
        <v>3</v>
      </c>
      <c r="M12" s="216"/>
      <c r="P12" s="124">
        <v>2706.5</v>
      </c>
    </row>
    <row r="13" spans="1:19" ht="27" customHeight="1" x14ac:dyDescent="0.25">
      <c r="A13" s="219"/>
      <c r="B13" s="214"/>
      <c r="C13" s="215"/>
      <c r="D13" s="215"/>
      <c r="E13" s="215"/>
      <c r="F13" s="215"/>
      <c r="G13" s="215"/>
      <c r="H13" s="215"/>
      <c r="I13" s="215"/>
      <c r="J13" s="216"/>
      <c r="K13" s="216"/>
      <c r="L13" s="216"/>
      <c r="M13" s="216"/>
    </row>
    <row r="14" spans="1:19" ht="12" customHeight="1" x14ac:dyDescent="0.25">
      <c r="A14" s="110">
        <v>1</v>
      </c>
      <c r="B14" s="129">
        <v>2</v>
      </c>
      <c r="C14" s="129">
        <v>3</v>
      </c>
      <c r="D14" s="129">
        <v>4</v>
      </c>
      <c r="E14" s="129">
        <v>5</v>
      </c>
      <c r="F14" s="129">
        <v>6</v>
      </c>
      <c r="G14" s="129">
        <v>7</v>
      </c>
      <c r="H14" s="129">
        <v>8</v>
      </c>
      <c r="I14" s="129">
        <v>9</v>
      </c>
      <c r="J14" s="133">
        <v>10</v>
      </c>
      <c r="K14" s="133">
        <v>11</v>
      </c>
      <c r="L14" s="133">
        <v>12</v>
      </c>
      <c r="M14" s="133"/>
    </row>
    <row r="15" spans="1:19" ht="22.5" customHeight="1" x14ac:dyDescent="0.25">
      <c r="A15" s="210"/>
      <c r="B15" s="211" t="s">
        <v>170</v>
      </c>
      <c r="C15" s="212">
        <f>D17+F17+G17</f>
        <v>668.25</v>
      </c>
      <c r="D15" s="213">
        <f>D17</f>
        <v>222.75</v>
      </c>
      <c r="E15" s="212">
        <f>F17+G17</f>
        <v>445.5</v>
      </c>
      <c r="F15" s="204"/>
      <c r="G15" s="204"/>
      <c r="H15" s="206"/>
      <c r="I15" s="206"/>
      <c r="J15" s="206" t="s">
        <v>4</v>
      </c>
      <c r="K15" s="206"/>
      <c r="L15" s="206"/>
      <c r="M15" s="206"/>
    </row>
    <row r="16" spans="1:19" x14ac:dyDescent="0.25">
      <c r="A16" s="210"/>
      <c r="B16" s="211"/>
      <c r="C16" s="212"/>
      <c r="D16" s="213"/>
      <c r="E16" s="204"/>
      <c r="F16" s="204"/>
      <c r="G16" s="204"/>
      <c r="H16" s="206"/>
      <c r="I16" s="206"/>
      <c r="J16" s="127">
        <v>33</v>
      </c>
      <c r="K16" s="130">
        <v>33</v>
      </c>
      <c r="L16" s="130">
        <v>33</v>
      </c>
      <c r="M16" s="130"/>
      <c r="P16">
        <f>E15-E17</f>
        <v>445.5</v>
      </c>
    </row>
    <row r="17" spans="1:25" x14ac:dyDescent="0.25">
      <c r="A17" s="131"/>
      <c r="B17" s="132" t="s">
        <v>171</v>
      </c>
      <c r="C17" s="128"/>
      <c r="D17" s="128">
        <f>SUM(D18:D21)</f>
        <v>222.75</v>
      </c>
      <c r="E17" s="146"/>
      <c r="F17" s="146">
        <f>SUM(F18:F21)</f>
        <v>297</v>
      </c>
      <c r="G17" s="146">
        <f>SUM(G18:G21)</f>
        <v>148.5</v>
      </c>
      <c r="H17" s="130"/>
      <c r="I17" s="130"/>
      <c r="J17" s="209" t="s">
        <v>5</v>
      </c>
      <c r="K17" s="209"/>
      <c r="L17" s="209"/>
      <c r="M17" s="209"/>
    </row>
    <row r="18" spans="1:25" ht="18" customHeight="1" x14ac:dyDescent="0.25">
      <c r="A18" s="131" t="s">
        <v>186</v>
      </c>
      <c r="B18" s="122" t="s">
        <v>194</v>
      </c>
      <c r="C18" s="148">
        <f>D18+E18+F18+G18</f>
        <v>222.75</v>
      </c>
      <c r="D18" s="149">
        <f>G18/2</f>
        <v>74.25</v>
      </c>
      <c r="E18" s="134"/>
      <c r="F18" s="130"/>
      <c r="G18" s="130">
        <f>J18*J16+K18*K16+L18*L16+M18*M16</f>
        <v>148.5</v>
      </c>
      <c r="H18" s="131">
        <v>2.4</v>
      </c>
      <c r="I18" s="147">
        <v>6</v>
      </c>
      <c r="J18" s="130">
        <v>1.5</v>
      </c>
      <c r="K18" s="153">
        <v>1.5</v>
      </c>
      <c r="L18" s="154">
        <v>1.5</v>
      </c>
      <c r="M18" s="154"/>
      <c r="O18" s="135"/>
      <c r="P18" s="135"/>
      <c r="Q18" s="135"/>
      <c r="R18" s="135"/>
      <c r="S18" s="135"/>
      <c r="T18" s="135"/>
      <c r="U18" s="136"/>
      <c r="V18" s="136"/>
      <c r="W18" s="119"/>
      <c r="X18" s="119"/>
      <c r="Y18" s="119"/>
    </row>
    <row r="19" spans="1:25" ht="15" customHeight="1" x14ac:dyDescent="0.25">
      <c r="A19" s="131" t="s">
        <v>187</v>
      </c>
      <c r="B19" s="122" t="s">
        <v>203</v>
      </c>
      <c r="C19" s="148">
        <f t="shared" ref="C19:C21" si="0">D19+E19+F19+G19</f>
        <v>148.5</v>
      </c>
      <c r="D19" s="149">
        <f>F19/2</f>
        <v>49.5</v>
      </c>
      <c r="E19" s="134"/>
      <c r="F19" s="130">
        <f>J19*J16+K19*K16+L19*L16+M19*M16</f>
        <v>99</v>
      </c>
      <c r="G19" s="130"/>
      <c r="H19" s="131" t="s">
        <v>192</v>
      </c>
      <c r="I19" s="147"/>
      <c r="J19" s="130">
        <v>1</v>
      </c>
      <c r="K19" s="130">
        <v>1</v>
      </c>
      <c r="L19" s="130">
        <v>1</v>
      </c>
      <c r="M19" s="130"/>
      <c r="O19" s="137"/>
      <c r="P19" s="137"/>
      <c r="Q19" s="137"/>
      <c r="R19" s="138"/>
      <c r="S19" s="139"/>
      <c r="T19" s="119"/>
      <c r="U19" s="119"/>
      <c r="V19" s="119"/>
      <c r="W19" s="119"/>
      <c r="X19" s="119"/>
      <c r="Y19" s="119"/>
    </row>
    <row r="20" spans="1:25" ht="25.5" customHeight="1" x14ac:dyDescent="0.25">
      <c r="A20" s="131" t="s">
        <v>188</v>
      </c>
      <c r="B20" s="108" t="s">
        <v>193</v>
      </c>
      <c r="C20" s="148">
        <f t="shared" si="0"/>
        <v>148.5</v>
      </c>
      <c r="D20" s="149">
        <f>F20/2</f>
        <v>49.5</v>
      </c>
      <c r="E20" s="134"/>
      <c r="F20" s="130">
        <f>J20*J16+K20*K16+L20*L16+M20*M16</f>
        <v>99</v>
      </c>
      <c r="G20" s="130"/>
      <c r="H20" s="131">
        <v>4.5999999999999996</v>
      </c>
      <c r="I20" s="147"/>
      <c r="J20" s="130">
        <v>1</v>
      </c>
      <c r="K20" s="130">
        <v>1</v>
      </c>
      <c r="L20" s="130">
        <v>1</v>
      </c>
      <c r="M20" s="130"/>
      <c r="O20" s="139"/>
      <c r="P20" s="139"/>
      <c r="Q20" s="139"/>
      <c r="R20" s="139"/>
      <c r="S20" s="140"/>
      <c r="T20" s="136"/>
      <c r="U20" s="136"/>
      <c r="V20" s="136"/>
      <c r="W20" s="119"/>
      <c r="X20" s="119"/>
      <c r="Y20" s="119"/>
    </row>
    <row r="21" spans="1:25" ht="32.25" customHeight="1" x14ac:dyDescent="0.25">
      <c r="A21" s="131" t="s">
        <v>189</v>
      </c>
      <c r="B21" s="122" t="s">
        <v>195</v>
      </c>
      <c r="C21" s="148">
        <f t="shared" si="0"/>
        <v>148.5</v>
      </c>
      <c r="D21" s="149">
        <f>F21/2</f>
        <v>49.5</v>
      </c>
      <c r="E21" s="134"/>
      <c r="F21" s="130">
        <f>J21*J16+K21*K16+L21*L16+M21*M16</f>
        <v>99</v>
      </c>
      <c r="G21" s="130"/>
      <c r="H21" s="131" t="s">
        <v>192</v>
      </c>
      <c r="I21" s="147"/>
      <c r="J21" s="130">
        <v>1</v>
      </c>
      <c r="K21" s="130">
        <v>1</v>
      </c>
      <c r="L21" s="130">
        <v>1</v>
      </c>
      <c r="M21" s="130"/>
      <c r="O21" s="135"/>
      <c r="P21" s="135"/>
      <c r="Q21" s="135"/>
      <c r="R21" s="135"/>
      <c r="S21" s="135"/>
      <c r="T21" s="136"/>
      <c r="U21" s="136"/>
      <c r="V21" s="136"/>
      <c r="W21" s="119"/>
      <c r="X21" s="119"/>
      <c r="Y21" s="119"/>
    </row>
    <row r="22" spans="1:25" ht="15.75" customHeight="1" x14ac:dyDescent="0.25">
      <c r="A22" s="207" t="s">
        <v>190</v>
      </c>
      <c r="B22" s="207"/>
      <c r="C22" s="152"/>
      <c r="D22" s="151"/>
      <c r="E22" s="208">
        <f>F17+G17</f>
        <v>445.5</v>
      </c>
      <c r="F22" s="208"/>
      <c r="G22" s="208"/>
      <c r="H22" s="126"/>
      <c r="I22" s="126"/>
      <c r="J22" s="143">
        <f>J18+J19+J20+J21</f>
        <v>4.5</v>
      </c>
      <c r="K22" s="143">
        <f>K18+K19+K20+K21</f>
        <v>4.5</v>
      </c>
      <c r="L22" s="143">
        <f>L18+L19+L20+L21</f>
        <v>4.5</v>
      </c>
      <c r="M22" s="143"/>
      <c r="O22" s="141"/>
      <c r="P22" s="141"/>
      <c r="Q22" s="141"/>
      <c r="R22" s="141"/>
      <c r="S22" s="141"/>
      <c r="T22" s="142"/>
      <c r="U22" s="142"/>
      <c r="V22" s="142"/>
      <c r="W22" s="119"/>
      <c r="X22" s="119"/>
      <c r="Y22" s="119"/>
    </row>
    <row r="23" spans="1:25" ht="15.75" customHeight="1" x14ac:dyDescent="0.25">
      <c r="A23" s="207" t="s">
        <v>191</v>
      </c>
      <c r="B23" s="207"/>
      <c r="C23" s="152">
        <f>C15</f>
        <v>668.25</v>
      </c>
      <c r="D23" s="151">
        <f>D15</f>
        <v>222.75</v>
      </c>
      <c r="E23" s="208"/>
      <c r="F23" s="208"/>
      <c r="G23" s="208"/>
      <c r="H23" s="126">
        <v>10</v>
      </c>
      <c r="I23" s="144">
        <v>1</v>
      </c>
      <c r="J23" s="145">
        <f>J22+D17/5/33</f>
        <v>5.85</v>
      </c>
      <c r="K23" s="145">
        <f>K22+D17/5/33</f>
        <v>5.85</v>
      </c>
      <c r="L23" s="145">
        <f>L22+D17/5/33</f>
        <v>5.85</v>
      </c>
      <c r="M23" s="145"/>
      <c r="O23" s="141"/>
      <c r="P23" s="141"/>
      <c r="Q23" s="141"/>
      <c r="R23" s="141"/>
      <c r="S23" s="141"/>
      <c r="T23" s="142"/>
      <c r="U23" s="142"/>
      <c r="V23" s="142"/>
      <c r="W23" s="119"/>
      <c r="X23" s="119"/>
      <c r="Y23" s="119"/>
    </row>
    <row r="24" spans="1:25" ht="12" customHeight="1" x14ac:dyDescent="0.25">
      <c r="A24" s="121" t="s">
        <v>172</v>
      </c>
      <c r="B24" s="150" t="s">
        <v>173</v>
      </c>
      <c r="C24" s="202" t="s">
        <v>6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25" ht="18" customHeight="1" x14ac:dyDescent="0.25">
      <c r="A25" s="121" t="s">
        <v>174</v>
      </c>
      <c r="B25" s="146" t="s">
        <v>175</v>
      </c>
      <c r="C25" s="130">
        <v>7</v>
      </c>
      <c r="D25" s="130"/>
      <c r="E25" s="130"/>
      <c r="F25" s="130"/>
      <c r="G25" s="130"/>
      <c r="H25" s="206"/>
      <c r="I25" s="206"/>
      <c r="J25" s="130">
        <v>1</v>
      </c>
      <c r="K25" s="130">
        <v>1</v>
      </c>
      <c r="L25" s="130"/>
      <c r="M25" s="130"/>
      <c r="Q25">
        <f>158+33+33+66</f>
        <v>290</v>
      </c>
    </row>
    <row r="26" spans="1:25" x14ac:dyDescent="0.25">
      <c r="A26" s="121" t="s">
        <v>176</v>
      </c>
      <c r="B26" s="146" t="s">
        <v>95</v>
      </c>
      <c r="C26" s="130">
        <v>2</v>
      </c>
      <c r="D26" s="130"/>
      <c r="E26" s="130"/>
      <c r="F26" s="130"/>
      <c r="G26" s="130"/>
      <c r="H26" s="206" t="s">
        <v>8</v>
      </c>
      <c r="I26" s="206"/>
      <c r="J26" s="130"/>
      <c r="K26" s="130"/>
      <c r="L26" s="130">
        <v>1</v>
      </c>
      <c r="M26" s="130"/>
    </row>
    <row r="27" spans="1:25" x14ac:dyDescent="0.25">
      <c r="A27" s="204" t="s">
        <v>10</v>
      </c>
      <c r="B27" s="204"/>
      <c r="C27" s="130">
        <v>4</v>
      </c>
      <c r="D27" s="126"/>
      <c r="E27" s="126"/>
      <c r="F27" s="126"/>
      <c r="G27" s="126"/>
      <c r="H27" s="204"/>
      <c r="I27" s="204"/>
      <c r="J27" s="130">
        <v>1</v>
      </c>
      <c r="K27" s="130">
        <v>1</v>
      </c>
      <c r="L27" s="130">
        <v>1</v>
      </c>
      <c r="M27" s="130"/>
      <c r="Q27">
        <f>33*8</f>
        <v>264</v>
      </c>
    </row>
    <row r="28" spans="1:25" ht="2.25" customHeight="1" x14ac:dyDescent="0.25"/>
    <row r="29" spans="1:25" ht="32.25" customHeight="1" x14ac:dyDescent="0.25">
      <c r="B29" s="205" t="s">
        <v>184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</row>
  </sheetData>
  <mergeCells count="44">
    <mergeCell ref="A10:A13"/>
    <mergeCell ref="B10:B13"/>
    <mergeCell ref="C10:C11"/>
    <mergeCell ref="D10:D11"/>
    <mergeCell ref="E10:G10"/>
    <mergeCell ref="C12:C13"/>
    <mergeCell ref="D12:D13"/>
    <mergeCell ref="E12:E13"/>
    <mergeCell ref="F12:F13"/>
    <mergeCell ref="G12:G13"/>
    <mergeCell ref="A1:N1"/>
    <mergeCell ref="A2:N2"/>
    <mergeCell ref="A3:N3"/>
    <mergeCell ref="A4:N4"/>
    <mergeCell ref="A7:B7"/>
    <mergeCell ref="H10:I10"/>
    <mergeCell ref="J10:M11"/>
    <mergeCell ref="E11:G11"/>
    <mergeCell ref="H11:I11"/>
    <mergeCell ref="H12:H13"/>
    <mergeCell ref="I12:I13"/>
    <mergeCell ref="J12:J13"/>
    <mergeCell ref="K12:K13"/>
    <mergeCell ref="L12:L13"/>
    <mergeCell ref="M12:M13"/>
    <mergeCell ref="J15:M15"/>
    <mergeCell ref="J17:M17"/>
    <mergeCell ref="A15:A16"/>
    <mergeCell ref="B15:B16"/>
    <mergeCell ref="C15:C16"/>
    <mergeCell ref="D15:D16"/>
    <mergeCell ref="E15:G16"/>
    <mergeCell ref="H15:H16"/>
    <mergeCell ref="A22:B22"/>
    <mergeCell ref="E22:G22"/>
    <mergeCell ref="A23:B23"/>
    <mergeCell ref="E23:G23"/>
    <mergeCell ref="I15:I16"/>
    <mergeCell ref="C24:M24"/>
    <mergeCell ref="A27:B27"/>
    <mergeCell ref="H27:I27"/>
    <mergeCell ref="B29:M29"/>
    <mergeCell ref="H25:I25"/>
    <mergeCell ref="H26:I26"/>
  </mergeCells>
  <printOptions horizontalCentered="1" verticalCentered="1"/>
  <pageMargins left="0.51181102362204722" right="0.51181102362204722" top="0.55118110236220474" bottom="0.55118110236220474" header="0" footer="0"/>
  <pageSetup paperSize="9" scale="95" orientation="landscape" r:id="rId1"/>
  <ignoredErrors>
    <ignoredError sqref="K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Layout" zoomScaleNormal="100" workbookViewId="0">
      <selection sqref="A1:N22"/>
    </sheetView>
  </sheetViews>
  <sheetFormatPr defaultRowHeight="15" x14ac:dyDescent="0.25"/>
  <sheetData>
    <row r="1" spans="1:20" ht="30.75" customHeight="1" x14ac:dyDescent="0.25">
      <c r="A1" s="222" t="s">
        <v>198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4"/>
      <c r="P1" s="4"/>
      <c r="Q1" s="4"/>
      <c r="R1" s="4"/>
      <c r="S1" s="4"/>
      <c r="T1" s="4"/>
    </row>
    <row r="2" spans="1:20" ht="15.75" customHeight="1" x14ac:dyDescent="0.2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20" ht="48" customHeight="1" x14ac:dyDescent="0.2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20" ht="80.2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1:20" ht="31.5" customHeight="1" x14ac:dyDescent="0.2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</row>
    <row r="6" spans="1:20" ht="31.5" customHeight="1" x14ac:dyDescent="0.2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</row>
    <row r="7" spans="1:20" ht="15.75" customHeight="1" x14ac:dyDescent="0.25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</row>
    <row r="8" spans="1:20" ht="15.75" customHeight="1" x14ac:dyDescent="0.2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</row>
    <row r="9" spans="1:20" ht="15.75" customHeight="1" x14ac:dyDescent="0.2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</row>
    <row r="10" spans="1:20" ht="15.75" customHeight="1" x14ac:dyDescent="0.25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</row>
    <row r="11" spans="1:20" ht="15.75" customHeight="1" x14ac:dyDescent="0.25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</row>
    <row r="12" spans="1:20" ht="15.75" customHeight="1" x14ac:dyDescent="0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20" ht="15.75" customHeight="1" x14ac:dyDescent="0.25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</row>
    <row r="14" spans="1:20" ht="15.75" customHeight="1" x14ac:dyDescent="0.25">
      <c r="A14" s="222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</row>
    <row r="15" spans="1:20" ht="15.75" customHeight="1" x14ac:dyDescent="0.25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</row>
    <row r="16" spans="1:20" ht="15.75" customHeight="1" x14ac:dyDescent="0.25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</row>
    <row r="17" spans="1:14" ht="37.5" customHeight="1" x14ac:dyDescent="0.25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</row>
    <row r="18" spans="1:14" ht="15.75" customHeight="1" x14ac:dyDescent="0.25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</row>
    <row r="19" spans="1:14" ht="15.75" customHeight="1" x14ac:dyDescent="0.25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</row>
    <row r="20" spans="1:14" ht="15.75" customHeight="1" x14ac:dyDescent="0.25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</row>
    <row r="21" spans="1:14" ht="15.75" customHeight="1" x14ac:dyDescent="0.25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</row>
    <row r="22" spans="1:14" ht="28.5" customHeight="1" x14ac:dyDescent="0.25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</row>
    <row r="23" spans="1:14" ht="48" customHeight="1" x14ac:dyDescent="0.25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"/>
    </row>
    <row r="24" spans="1:14" ht="31.5" customHeight="1" x14ac:dyDescent="0.2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"/>
    </row>
    <row r="25" spans="1:14" ht="15.75" x14ac:dyDescent="0.25">
      <c r="A25" s="52"/>
      <c r="B25" s="7"/>
      <c r="C25" s="7"/>
      <c r="D25" s="7"/>
      <c r="E25" s="7"/>
      <c r="F25" s="7"/>
      <c r="G25" s="7"/>
      <c r="H25" s="7"/>
      <c r="I25" s="2"/>
      <c r="J25" s="2"/>
      <c r="K25" s="2"/>
      <c r="L25" s="2"/>
      <c r="M25" s="2"/>
      <c r="N25" s="2"/>
    </row>
    <row r="26" spans="1:14" ht="15.75" x14ac:dyDescent="0.25">
      <c r="A26" s="52"/>
      <c r="B26" s="7"/>
      <c r="C26" s="7"/>
      <c r="D26" s="7"/>
      <c r="E26" s="7"/>
      <c r="F26" s="7"/>
      <c r="G26" s="7"/>
      <c r="H26" s="7"/>
      <c r="I26" s="2"/>
      <c r="J26" s="2"/>
      <c r="K26" s="2"/>
      <c r="L26" s="2"/>
      <c r="M26" s="2"/>
      <c r="N26" s="2"/>
    </row>
    <row r="27" spans="1:14" ht="15.75" x14ac:dyDescent="0.25">
      <c r="A27" s="52"/>
      <c r="B27" s="7"/>
      <c r="C27" s="7"/>
      <c r="D27" s="7"/>
      <c r="E27" s="7"/>
      <c r="F27" s="7"/>
      <c r="G27" s="7"/>
      <c r="H27" s="7"/>
      <c r="I27" s="2"/>
      <c r="J27" s="2"/>
      <c r="K27" s="2"/>
      <c r="L27" s="2"/>
      <c r="M27" s="2"/>
      <c r="N27" s="2"/>
    </row>
    <row r="28" spans="1:14" ht="15.75" x14ac:dyDescent="0.25">
      <c r="A28" s="52"/>
      <c r="B28" s="7"/>
      <c r="C28" s="7"/>
      <c r="D28" s="7"/>
      <c r="E28" s="7"/>
      <c r="F28" s="7"/>
      <c r="G28" s="7"/>
      <c r="H28" s="7"/>
      <c r="I28" s="2"/>
      <c r="J28" s="2"/>
      <c r="K28" s="2"/>
      <c r="L28" s="2"/>
      <c r="M28" s="2"/>
      <c r="N28" s="2"/>
    </row>
    <row r="29" spans="1:14" ht="15.75" x14ac:dyDescent="0.25">
      <c r="A29" s="53"/>
      <c r="B29" s="7"/>
      <c r="C29" s="7"/>
      <c r="D29" s="7"/>
      <c r="E29" s="7"/>
      <c r="F29" s="7"/>
      <c r="G29" s="7"/>
      <c r="H29" s="7"/>
      <c r="I29" s="2"/>
      <c r="J29" s="2"/>
      <c r="K29" s="2"/>
      <c r="L29" s="2"/>
      <c r="M29" s="2"/>
      <c r="N29" s="2"/>
    </row>
    <row r="30" spans="1:14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mergeCells count="3">
    <mergeCell ref="A23:M23"/>
    <mergeCell ref="A24:M24"/>
    <mergeCell ref="A1:N22"/>
  </mergeCells>
  <printOptions horizontalCentered="1"/>
  <pageMargins left="0.51181102362204722" right="0.31496062992125984" top="0.35433070866141736" bottom="0.35433070866141736" header="0" footer="0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график</vt:lpstr>
      <vt:lpstr>график (3)</vt:lpstr>
      <vt:lpstr>ПЛАН (3)</vt:lpstr>
      <vt:lpstr>примечание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Гармония</dc:creator>
  <cp:lastModifiedBy>Гармония</cp:lastModifiedBy>
  <cp:lastPrinted>2018-11-10T12:42:25Z</cp:lastPrinted>
  <dcterms:created xsi:type="dcterms:W3CDTF">2016-10-25T08:11:23Z</dcterms:created>
  <dcterms:modified xsi:type="dcterms:W3CDTF">2021-07-28T10:50:24Z</dcterms:modified>
</cp:coreProperties>
</file>